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.10.9李艳丽\2026年\宝发\税金\8月\"/>
    </mc:Choice>
  </mc:AlternateContent>
  <bookViews>
    <workbookView windowWidth="22188" windowHeight="9900" activeTab="1"/>
  </bookViews>
  <sheets>
    <sheet name="Sheet0" sheetId="1" r:id="rId1"/>
    <sheet name="Sheet0 (2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<sst xmlns="http://schemas.openxmlformats.org/spreadsheetml/2006/main" count="91" uniqueCount="66">
  <si>
    <t>租赁台账报表</t>
  </si>
  <si>
    <t>总合计</t>
  </si>
  <si>
    <t/>
  </si>
  <si>
    <t xml:space="preserve">合同编号
</t>
  </si>
  <si>
    <t>合同类型</t>
  </si>
  <si>
    <t xml:space="preserve">合同状态
</t>
  </si>
  <si>
    <t xml:space="preserve">续租状态
</t>
  </si>
  <si>
    <t xml:space="preserve">租户名称
</t>
  </si>
  <si>
    <t xml:space="preserve">签署日期
</t>
  </si>
  <si>
    <t xml:space="preserve">合同期间
</t>
  </si>
  <si>
    <t>退租类型</t>
  </si>
  <si>
    <t>退租日期</t>
  </si>
  <si>
    <t xml:space="preserve">费用总额
</t>
  </si>
  <si>
    <t xml:space="preserve">已收费用总额
</t>
  </si>
  <si>
    <t xml:space="preserve">未收费用总额
</t>
  </si>
  <si>
    <t xml:space="preserve">保证金金额
</t>
  </si>
  <si>
    <t xml:space="preserve">首付款金额
</t>
  </si>
  <si>
    <t xml:space="preserve">优惠金额
</t>
  </si>
  <si>
    <t>租赁房源</t>
  </si>
  <si>
    <t xml:space="preserve">计租面积
</t>
  </si>
  <si>
    <t xml:space="preserve">租赁面积
</t>
  </si>
  <si>
    <t>HT20211112-01-01-01-01</t>
  </si>
  <si>
    <t>租赁合同</t>
  </si>
  <si>
    <t>正在履行合同</t>
  </si>
  <si>
    <t>未续租</t>
  </si>
  <si>
    <t>肖娟</t>
  </si>
  <si>
    <t>2025-10-13</t>
  </si>
  <si>
    <t>2025-11-01至2026-10-31</t>
  </si>
  <si>
    <t>通力建设集团/天鹅水景/商铺/第1层/1层-1</t>
  </si>
  <si>
    <t>项目</t>
  </si>
  <si>
    <t>房源</t>
  </si>
  <si>
    <t>房产税备案信息</t>
  </si>
  <si>
    <t>房屋状态</t>
  </si>
  <si>
    <t>租赁信息</t>
  </si>
  <si>
    <t>2026年7月应交房产税</t>
  </si>
  <si>
    <t>税源编号</t>
  </si>
  <si>
    <t>面积</t>
  </si>
  <si>
    <t>单价</t>
  </si>
  <si>
    <t>原值</t>
  </si>
  <si>
    <t>计租面积</t>
  </si>
  <si>
    <t>租赁面积</t>
  </si>
  <si>
    <t>租户名称</t>
  </si>
  <si>
    <t>签署日期</t>
  </si>
  <si>
    <t>合同期起</t>
  </si>
  <si>
    <t>合同期止</t>
  </si>
  <si>
    <t>总租期</t>
  </si>
  <si>
    <t>费用总额</t>
  </si>
  <si>
    <t>已收费用总额</t>
  </si>
  <si>
    <t>未收费用总额</t>
  </si>
  <si>
    <t>计税依据</t>
  </si>
  <si>
    <t>应交从租</t>
  </si>
  <si>
    <t>优惠比例</t>
  </si>
  <si>
    <t>实际缴税</t>
  </si>
  <si>
    <t>天鹅水景</t>
  </si>
  <si>
    <t>1层-1</t>
  </si>
  <si>
    <t>F65280120170009409</t>
  </si>
  <si>
    <t>在租</t>
  </si>
  <si>
    <t>1层-3</t>
  </si>
  <si>
    <t>F65280120170009511</t>
  </si>
  <si>
    <t>空置</t>
  </si>
  <si>
    <t>1层-4</t>
  </si>
  <si>
    <t>F65280120170009112</t>
  </si>
  <si>
    <t>1层-5</t>
  </si>
  <si>
    <t>F65280120170009512</t>
  </si>
  <si>
    <t>1层-6</t>
  </si>
  <si>
    <t>F65280120170009113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</si>
</sst>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_ "/>
  </numFmts>
  <fonts count="25">
    <font>
      <sz val="11"/>
      <color indexed="8"/>
      <name val="宋体"/>
      <charset val="134"/>
      <scheme val="minor"/>
    </font>
    <font>
      <sz val="20"/>
      <color rgb="FF000000"/>
      <name val="微软雅黑"/>
      <charset val="134"/>
    </font>
    <font>
      <sz val="10"/>
      <color rgb="FF000000"/>
      <name val="微软雅黑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horizontal="center" vertical="center" shrinkToFit="1"/>
    </xf>
    <xf numFmtId="176" fontId="0" fillId="0" borderId="0" xfId="0" applyNumberFormat="1" applyFont="1" applyAlignment="1">
      <alignment horizontal="center" vertical="center" shrinkToFit="1"/>
    </xf>
    <xf numFmtId="177" fontId="0" fillId="0" borderId="0" xfId="0" applyNumberFormat="1" applyFont="1" applyAlignment="1">
      <alignment horizontal="center" vertical="center" shrinkToFit="1"/>
    </xf>
    <xf numFmtId="10" fontId="0" fillId="0" borderId="0" xfId="0" applyNumberFormat="1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176" fontId="2" fillId="0" borderId="3" xfId="0" applyNumberFormat="1" applyFont="1" applyBorder="1" applyAlignment="1">
      <alignment horizontal="center" vertical="center" shrinkToFit="1"/>
    </xf>
    <xf numFmtId="176" fontId="2" fillId="0" borderId="4" xfId="0" applyNumberFormat="1" applyFont="1" applyBorder="1" applyAlignment="1">
      <alignment horizontal="center" vertical="center" shrinkToFit="1"/>
    </xf>
    <xf numFmtId="176" fontId="0" fillId="0" borderId="2" xfId="0" applyNumberFormat="1" applyFont="1" applyBorder="1" applyAlignment="1">
      <alignment horizontal="center" vertical="center" shrinkToFit="1"/>
    </xf>
    <xf numFmtId="176" fontId="0" fillId="0" borderId="3" xfId="0" applyNumberFormat="1" applyFont="1" applyBorder="1" applyAlignment="1">
      <alignment horizontal="center" vertical="center" shrinkToFit="1"/>
    </xf>
    <xf numFmtId="10" fontId="0" fillId="0" borderId="3" xfId="0" applyNumberFormat="1" applyFont="1" applyBorder="1" applyAlignment="1">
      <alignment horizontal="center" vertical="center" shrinkToFit="1"/>
    </xf>
    <xf numFmtId="176" fontId="0" fillId="0" borderId="4" xfId="0" applyNumberFormat="1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vertical="center" shrinkToFit="1"/>
    </xf>
    <xf numFmtId="176" fontId="2" fillId="0" borderId="6" xfId="0" applyNumberFormat="1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177" fontId="2" fillId="0" borderId="6" xfId="0" applyNumberFormat="1" applyFont="1" applyBorder="1" applyAlignment="1">
      <alignment horizontal="center" vertical="center" shrinkToFit="1"/>
    </xf>
    <xf numFmtId="176" fontId="0" fillId="0" borderId="6" xfId="0" applyNumberFormat="1" applyFont="1" applyBorder="1" applyAlignment="1">
      <alignment horizontal="center" vertical="center" shrinkToFit="1"/>
    </xf>
    <xf numFmtId="10" fontId="0" fillId="0" borderId="6" xfId="0" applyNumberFormat="1" applyFont="1" applyBorder="1" applyAlignment="1">
      <alignment horizontal="center" vertical="center" shrinkToFit="1"/>
    </xf>
    <xf numFmtId="0" fontId="3" fillId="0" borderId="6" xfId="0" applyFont="1" applyBorder="1" applyAlignment="1">
      <alignment vertical="center" shrinkToFit="1"/>
    </xf>
    <xf numFmtId="14" fontId="2" fillId="0" borderId="6" xfId="0" applyNumberFormat="1" applyFont="1" applyBorder="1" applyAlignment="1">
      <alignment horizontal="center" vertical="center" shrinkToFit="1"/>
    </xf>
    <xf numFmtId="0" fontId="0" fillId="0" borderId="6" xfId="0" applyFont="1" applyBorder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0" fontId="0" fillId="0" borderId="6" xfId="0" applyFont="1" applyBorder="1" applyAlignment="1">
      <alignment horizontal="center" vertical="center" shrinkToFit="1"/>
    </xf>
    <xf numFmtId="177" fontId="0" fillId="0" borderId="6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"/>
  <sheetViews>
    <sheetView workbookViewId="0">
      <selection activeCell="A1" sqref="A1:R1"/>
    </sheetView>
  </sheetViews>
  <sheetFormatPr defaultColWidth="9" defaultRowHeight="14.4" outlineLevelRow="3"/>
  <cols>
    <col min="1" max="1" width="15.5277777777778" customWidth="1"/>
    <col min="2" max="2" width="14.3518518518519" customWidth="1"/>
    <col min="3" max="4" width="15.5277777777778" customWidth="1"/>
    <col min="5" max="18" width="14.3518518518519" customWidth="1"/>
  </cols>
  <sheetData>
    <row r="1" ht="18" customHeight="1" spans="1:18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ht="19" customHeight="1" spans="1:18">
      <c r="A2" s="31" t="s">
        <v>1</v>
      </c>
      <c r="B2" s="31" t="s">
        <v>2</v>
      </c>
      <c r="C2" s="31" t="s">
        <v>2</v>
      </c>
      <c r="D2" s="31" t="s">
        <v>2</v>
      </c>
      <c r="E2" s="31" t="s">
        <v>2</v>
      </c>
      <c r="F2" s="31" t="s">
        <v>2</v>
      </c>
      <c r="G2" s="31" t="s">
        <v>2</v>
      </c>
      <c r="H2" s="31" t="s">
        <v>2</v>
      </c>
      <c r="I2" s="31" t="s">
        <v>2</v>
      </c>
      <c r="J2" s="31">
        <v>55865</v>
      </c>
      <c r="K2" s="31">
        <v>55865</v>
      </c>
      <c r="L2" s="31">
        <v>0</v>
      </c>
      <c r="M2" s="31">
        <v>0</v>
      </c>
      <c r="N2" s="31">
        <v>0</v>
      </c>
      <c r="O2" s="31">
        <v>0</v>
      </c>
      <c r="P2" s="31" t="s">
        <v>2</v>
      </c>
      <c r="Q2" s="31">
        <v>139.14</v>
      </c>
      <c r="R2" s="31">
        <v>139.14</v>
      </c>
    </row>
    <row r="3" ht="18" customHeight="1" spans="1:18">
      <c r="A3" s="31" t="s">
        <v>3</v>
      </c>
      <c r="B3" s="31" t="s">
        <v>4</v>
      </c>
      <c r="C3" s="31" t="s">
        <v>5</v>
      </c>
      <c r="D3" s="31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1" t="s">
        <v>12</v>
      </c>
      <c r="K3" s="31" t="s">
        <v>13</v>
      </c>
      <c r="L3" s="31" t="s">
        <v>14</v>
      </c>
      <c r="M3" s="31" t="s">
        <v>15</v>
      </c>
      <c r="N3" s="31" t="s">
        <v>16</v>
      </c>
      <c r="O3" s="31" t="s">
        <v>17</v>
      </c>
      <c r="P3" s="31" t="s">
        <v>18</v>
      </c>
      <c r="Q3" s="31" t="s">
        <v>19</v>
      </c>
      <c r="R3" s="31" t="s">
        <v>20</v>
      </c>
    </row>
    <row r="4" ht="18" customHeight="1" spans="1:18">
      <c r="A4" s="31" t="s">
        <v>21</v>
      </c>
      <c r="B4" s="31" t="s">
        <v>22</v>
      </c>
      <c r="C4" s="31" t="s">
        <v>23</v>
      </c>
      <c r="D4" s="31" t="s">
        <v>24</v>
      </c>
      <c r="E4" s="31" t="s">
        <v>25</v>
      </c>
      <c r="F4" s="31" t="s">
        <v>26</v>
      </c>
      <c r="G4" s="31" t="s">
        <v>27</v>
      </c>
      <c r="H4" s="31"/>
      <c r="I4" s="31"/>
      <c r="J4" s="31">
        <v>55865</v>
      </c>
      <c r="K4" s="31">
        <v>55865</v>
      </c>
      <c r="L4" s="31">
        <v>0</v>
      </c>
      <c r="M4" s="31">
        <v>0</v>
      </c>
      <c r="N4" s="31">
        <v>0</v>
      </c>
      <c r="O4" s="31">
        <v>0</v>
      </c>
      <c r="P4" s="31" t="s">
        <v>28</v>
      </c>
      <c r="Q4" s="31">
        <v>139.14</v>
      </c>
      <c r="R4" s="31">
        <v>139.14</v>
      </c>
    </row>
  </sheetData>
  <mergeCells count="1">
    <mergeCell ref="A1:R1"/>
  </mergeCells>
  <pageMargins left="1.25" right="1.25" top="1" bottom="1" header="0.3" footer="0.3"/>
  <pageSetup paperSize="9" orientation="portrait"/>
  <headerFooter/>
  <rowBreaks count="1" manualBreakCount="1">
    <brk id="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8"/>
  <sheetViews>
    <sheetView tabSelected="1" topLeftCell="G1" workbookViewId="0">
      <selection activeCell="K11" sqref="K11"/>
    </sheetView>
  </sheetViews>
  <sheetFormatPr defaultColWidth="9" defaultRowHeight="25" customHeight="1" outlineLevelRow="7"/>
  <cols>
    <col min="1" max="1" width="15.5277777777778" style="1" customWidth="1"/>
    <col min="2" max="2" width="14.3518518518519" style="2" customWidth="1"/>
    <col min="3" max="3" width="10.6666666666667" style="2" customWidth="1"/>
    <col min="4" max="4" width="19" style="1" customWidth="1"/>
    <col min="5" max="5" width="9.33333333333333" style="3" customWidth="1"/>
    <col min="6" max="6" width="11.3333333333333" style="3" customWidth="1"/>
    <col min="7" max="7" width="15.5277777777778" style="3" customWidth="1"/>
    <col min="8" max="8" width="11.7777777777778" style="2" customWidth="1"/>
    <col min="9" max="9" width="10.1111111111111" style="2" customWidth="1"/>
    <col min="10" max="10" width="9.55555555555556" style="2" customWidth="1"/>
    <col min="11" max="11" width="14.3518518518519" style="1" customWidth="1"/>
    <col min="12" max="12" width="10.8888888888889" style="2" customWidth="1"/>
    <col min="13" max="13" width="12.1111111111111" style="2" customWidth="1"/>
    <col min="14" max="14" width="12.2222222222222" style="2" customWidth="1"/>
    <col min="15" max="15" width="5.66666666666667" style="4" customWidth="1"/>
    <col min="16" max="16" width="12.2222222222222" style="3" customWidth="1"/>
    <col min="17" max="17" width="12.3333333333333" style="3" customWidth="1"/>
    <col min="18" max="18" width="11" style="3" customWidth="1"/>
    <col min="19" max="19" width="10.8888888888889" style="3" hidden="1" customWidth="1"/>
    <col min="20" max="20" width="10.7777777777778" style="3" hidden="1" customWidth="1"/>
    <col min="21" max="21" width="9" style="5" hidden="1" customWidth="1"/>
    <col min="22" max="22" width="11.7777777777778" style="3" hidden="1" customWidth="1"/>
    <col min="23" max="23" width="10.8888888888889" style="3" customWidth="1"/>
    <col min="24" max="24" width="10.7777777777778" style="3" customWidth="1"/>
    <col min="25" max="25" width="9" style="5"/>
    <col min="26" max="26" width="11.7777777777778" style="3"/>
    <col min="27" max="16384" width="9" style="1"/>
  </cols>
  <sheetData>
    <row r="1" customHeight="1" spans="1:2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customHeight="1" spans="1:26">
      <c r="A2" s="7" t="s">
        <v>3</v>
      </c>
      <c r="B2" s="7" t="s">
        <v>29</v>
      </c>
      <c r="C2" s="7" t="s">
        <v>30</v>
      </c>
      <c r="D2" s="8" t="s">
        <v>31</v>
      </c>
      <c r="E2" s="9"/>
      <c r="F2" s="9"/>
      <c r="G2" s="10"/>
      <c r="H2" s="7" t="s">
        <v>32</v>
      </c>
      <c r="I2" s="8" t="s">
        <v>33</v>
      </c>
      <c r="J2" s="9"/>
      <c r="K2" s="9"/>
      <c r="L2" s="9"/>
      <c r="M2" s="9"/>
      <c r="N2" s="9"/>
      <c r="O2" s="9"/>
      <c r="P2" s="11"/>
      <c r="Q2" s="11"/>
      <c r="R2" s="12"/>
      <c r="S2" s="13" t="s">
        <v>34</v>
      </c>
      <c r="T2" s="14"/>
      <c r="U2" s="15"/>
      <c r="V2" s="16"/>
      <c r="W2" s="13" t="s">
        <v>34</v>
      </c>
      <c r="X2" s="14"/>
      <c r="Y2" s="15"/>
      <c r="Z2" s="16"/>
    </row>
    <row r="3" customHeight="1" spans="1:26">
      <c r="A3" s="17"/>
      <c r="B3" s="17"/>
      <c r="C3" s="17"/>
      <c r="D3" s="18" t="s">
        <v>35</v>
      </c>
      <c r="E3" s="19" t="s">
        <v>36</v>
      </c>
      <c r="F3" s="19" t="s">
        <v>37</v>
      </c>
      <c r="G3" s="19" t="s">
        <v>38</v>
      </c>
      <c r="H3" s="17"/>
      <c r="I3" s="20" t="s">
        <v>39</v>
      </c>
      <c r="J3" s="20" t="s">
        <v>40</v>
      </c>
      <c r="K3" s="18" t="s">
        <v>41</v>
      </c>
      <c r="L3" s="20" t="s">
        <v>42</v>
      </c>
      <c r="M3" s="20" t="s">
        <v>43</v>
      </c>
      <c r="N3" s="20" t="s">
        <v>44</v>
      </c>
      <c r="O3" s="21" t="s">
        <v>45</v>
      </c>
      <c r="P3" s="19" t="s">
        <v>46</v>
      </c>
      <c r="Q3" s="19" t="s">
        <v>47</v>
      </c>
      <c r="R3" s="19" t="s">
        <v>48</v>
      </c>
      <c r="S3" s="22" t="s">
        <v>49</v>
      </c>
      <c r="T3" s="22" t="s">
        <v>50</v>
      </c>
      <c r="U3" s="23" t="s">
        <v>51</v>
      </c>
      <c r="V3" s="22" t="s">
        <v>52</v>
      </c>
      <c r="W3" s="22" t="s">
        <v>49</v>
      </c>
      <c r="X3" s="22" t="s">
        <v>50</v>
      </c>
      <c r="Y3" s="23" t="s">
        <v>51</v>
      </c>
      <c r="Z3" s="22" t="s">
        <v>52</v>
      </c>
    </row>
    <row r="4" customHeight="1" spans="1:26">
      <c r="A4" s="18" t="s">
        <v>21</v>
      </c>
      <c r="B4" s="20" t="s">
        <v>53</v>
      </c>
      <c r="C4" s="20" t="s">
        <v>54</v>
      </c>
      <c r="D4" s="24" t="s">
        <v>55</v>
      </c>
      <c r="E4" s="19">
        <v>139.14</v>
      </c>
      <c r="F4" s="19">
        <f>G4/E4</f>
        <v>8698.7023142159</v>
      </c>
      <c r="G4" s="19">
        <v>1210337.44</v>
      </c>
      <c r="H4" s="20" t="s">
        <v>56</v>
      </c>
      <c r="I4" s="20">
        <v>139.14</v>
      </c>
      <c r="J4" s="20">
        <v>139.14</v>
      </c>
      <c r="K4" s="18" t="s">
        <v>25</v>
      </c>
      <c r="L4" s="20" t="s">
        <v>26</v>
      </c>
      <c r="M4" s="25">
        <v>45962</v>
      </c>
      <c r="N4" s="25">
        <v>46326</v>
      </c>
      <c r="O4" s="21">
        <f>(N4-M4)/365*12</f>
        <v>11.9671232876712</v>
      </c>
      <c r="P4" s="19">
        <v>55865</v>
      </c>
      <c r="Q4" s="19">
        <v>55865</v>
      </c>
      <c r="R4" s="19">
        <v>0</v>
      </c>
      <c r="S4" s="22">
        <f>P4/1.03/O4</f>
        <v>4532.23909989688</v>
      </c>
      <c r="T4" s="22">
        <f>S4*12%</f>
        <v>543.868691987626</v>
      </c>
      <c r="U4" s="23">
        <v>0.5</v>
      </c>
      <c r="V4" s="22">
        <f>T4*U4</f>
        <v>271.934345993813</v>
      </c>
      <c r="W4" s="22">
        <f>S4</f>
        <v>4532.23909989688</v>
      </c>
      <c r="X4" s="22">
        <f>W4*12%</f>
        <v>543.868691987626</v>
      </c>
      <c r="Y4" s="23">
        <v>0.5</v>
      </c>
      <c r="Z4" s="22">
        <f>X4*Y4</f>
        <v>271.934345993813</v>
      </c>
    </row>
    <row r="5" customHeight="1" spans="1:26">
      <c r="A5" s="18"/>
      <c r="B5" s="20" t="s">
        <v>53</v>
      </c>
      <c r="C5" s="20" t="s">
        <v>57</v>
      </c>
      <c r="D5" s="24" t="s">
        <v>58</v>
      </c>
      <c r="E5" s="19">
        <v>113.8</v>
      </c>
      <c r="F5" s="19">
        <f>G5/E5</f>
        <v>8698.70061511424</v>
      </c>
      <c r="G5" s="19">
        <v>989912.13</v>
      </c>
      <c r="H5" s="20" t="s">
        <v>59</v>
      </c>
      <c r="I5" s="20"/>
      <c r="J5" s="20"/>
      <c r="K5" s="18"/>
      <c r="L5" s="20"/>
      <c r="M5" s="25"/>
      <c r="N5" s="25"/>
      <c r="O5" s="21"/>
      <c r="P5" s="19"/>
      <c r="Q5" s="19"/>
      <c r="R5" s="19"/>
      <c r="S5" s="22"/>
      <c r="T5" s="22"/>
      <c r="U5" s="23"/>
      <c r="V5" s="22"/>
      <c r="W5" s="22"/>
      <c r="X5" s="22"/>
      <c r="Y5" s="23"/>
      <c r="Z5" s="22"/>
    </row>
    <row r="6" customHeight="1" spans="1:26">
      <c r="A6" s="26"/>
      <c r="B6" s="20" t="s">
        <v>53</v>
      </c>
      <c r="C6" s="20" t="s">
        <v>60</v>
      </c>
      <c r="D6" s="27" t="s">
        <v>61</v>
      </c>
      <c r="E6" s="22">
        <v>108.36</v>
      </c>
      <c r="F6" s="19">
        <f>G6/E6</f>
        <v>8698.69592100406</v>
      </c>
      <c r="G6" s="22">
        <v>942590.69</v>
      </c>
      <c r="H6" s="20" t="s">
        <v>59</v>
      </c>
      <c r="I6" s="28"/>
      <c r="J6" s="28"/>
      <c r="K6" s="26"/>
      <c r="L6" s="28"/>
      <c r="M6" s="28"/>
      <c r="N6" s="28"/>
      <c r="O6" s="29"/>
      <c r="P6" s="22"/>
      <c r="Q6" s="22"/>
      <c r="R6" s="22"/>
      <c r="S6" s="22"/>
      <c r="T6" s="22"/>
      <c r="U6" s="23"/>
      <c r="V6" s="22"/>
      <c r="W6" s="22"/>
      <c r="X6" s="22"/>
      <c r="Y6" s="23"/>
      <c r="Z6" s="22"/>
    </row>
    <row r="7" customHeight="1" spans="1:26">
      <c r="A7" s="26"/>
      <c r="B7" s="20" t="s">
        <v>53</v>
      </c>
      <c r="C7" s="20" t="s">
        <v>62</v>
      </c>
      <c r="D7" s="27" t="s">
        <v>63</v>
      </c>
      <c r="E7" s="22">
        <v>108.36</v>
      </c>
      <c r="F7" s="19">
        <f>G7/E7</f>
        <v>8698.69592100406</v>
      </c>
      <c r="G7" s="22">
        <v>942590.69</v>
      </c>
      <c r="H7" s="20" t="s">
        <v>59</v>
      </c>
      <c r="I7" s="28"/>
      <c r="J7" s="28"/>
      <c r="K7" s="26"/>
      <c r="L7" s="28"/>
      <c r="M7" s="28"/>
      <c r="N7" s="28"/>
      <c r="O7" s="29"/>
      <c r="P7" s="22"/>
      <c r="Q7" s="22"/>
      <c r="R7" s="22"/>
      <c r="S7" s="22"/>
      <c r="T7" s="22"/>
      <c r="U7" s="23"/>
      <c r="V7" s="22"/>
      <c r="W7" s="22"/>
      <c r="X7" s="22"/>
      <c r="Y7" s="23"/>
      <c r="Z7" s="22"/>
    </row>
    <row r="8" customHeight="1" spans="1:26">
      <c r="A8" s="26"/>
      <c r="B8" s="20" t="s">
        <v>53</v>
      </c>
      <c r="C8" s="20" t="s">
        <v>64</v>
      </c>
      <c r="D8" s="27" t="s">
        <v>65</v>
      </c>
      <c r="E8" s="22">
        <v>113.89</v>
      </c>
      <c r="F8" s="19">
        <f>G8/E8</f>
        <v>8698.69602247783</v>
      </c>
      <c r="G8" s="22">
        <v>990694.49</v>
      </c>
      <c r="H8" s="20" t="s">
        <v>59</v>
      </c>
      <c r="I8" s="28"/>
      <c r="J8" s="28"/>
      <c r="K8" s="26"/>
      <c r="L8" s="28"/>
      <c r="M8" s="28"/>
      <c r="N8" s="28"/>
      <c r="O8" s="29"/>
      <c r="P8" s="22"/>
      <c r="Q8" s="22"/>
      <c r="R8" s="22"/>
      <c r="S8" s="22"/>
      <c r="T8" s="22"/>
      <c r="U8" s="23"/>
      <c r="V8" s="22"/>
      <c r="W8" s="22"/>
      <c r="X8" s="22"/>
      <c r="Y8" s="23"/>
      <c r="Z8" s="22"/>
    </row>
  </sheetData>
  <mergeCells count="9">
    <mergeCell ref="A1:V1"/>
    <mergeCell ref="D2:G2"/>
    <mergeCell ref="I2:R2"/>
    <mergeCell ref="S2:V2"/>
    <mergeCell ref="W2:Z2"/>
    <mergeCell ref="A2:A3"/>
    <mergeCell ref="B2:B3"/>
    <mergeCell ref="C2:C3"/>
    <mergeCell ref="H2:H3"/>
  </mergeCells>
  <pageMargins left="1.25" right="1.25" top="1" bottom="1" header="0.3" footer="0.3"/>
  <pageSetup paperSize="9" orientation="portrait"/>
  <headerFooter/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Sheet0</vt:lpstr>
      <vt:lpstr>Sheet0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二哈哈</cp:lastModifiedBy>
  <dcterms:created xsi:type="dcterms:W3CDTF">2026-08-10T09:57:00Z</dcterms:created>
  <dcterms:modified xsi:type="dcterms:W3CDTF">2026-09-03T04:12:43Z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6B1C1F9A7C004689A5EADF607FCDC80F_12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