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3515" activeTab="1"/>
  </bookViews>
  <sheets>
    <sheet name="Page 1" sheetId="1" r:id="rId1"/>
    <sheet name="Page 1 (2)" sheetId="3" r:id="rId2"/>
    <sheet name="Sheet1" sheetId="2" r:id="rId3"/>
  </sheets>
  <definedNames>
    <definedName name="_xlnm._FilterDatabase" localSheetId="0" hidden="1">'Page 1'!$A$4:$M$171</definedName>
    <definedName name="_xlnm._FilterDatabase" localSheetId="1" hidden="1">'Page 1 (2)'!$A$4:$O$144</definedName>
    <definedName name="_xlnm.Print_Area" localSheetId="0">'Page 1'!$A$1:$M$171</definedName>
    <definedName name="_xlnm.Print_Titles" localSheetId="0">'Page 1'!$4:$4</definedName>
    <definedName name="_xlnm.Print_Area" localSheetId="1">'Page 1 (2)'!$A$1:$M$144</definedName>
    <definedName name="_xlnm.Print_Titles" localSheetId="1">'Page 1 (2)'!$4:$4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<sst xmlns="http://schemas.openxmlformats.org/spreadsheetml/2006/main" count="2092" uniqueCount="462">
  <si>
    <t>库尔勒悦棠酒店</t>
  </si>
  <si>
    <t>第1页，共7页</t>
  </si>
  <si>
    <t>CK01 入库明细报表</t>
  </si>
  <si>
    <r>
      <rPr>
        <sz val="9"/>
        <color rgb="FF000000"/>
        <rFont val="Microsoft YaHei"/>
        <charset val="134"/>
      </rPr>
      <t>门店：库尔勒悦棠酒店    营业日：2026-06-01 ~ 2026-06-26    商品分类：全部    可否售卖：全部    操作员：全部    最后查询时间：2026-06-26 18:56:54</t>
    </r>
  </si>
  <si>
    <t>序号</t>
  </si>
  <si>
    <t>名称规格</t>
  </si>
  <si>
    <t>单位</t>
  </si>
  <si>
    <t>应用场景</t>
  </si>
  <si>
    <t>是否直拨</t>
  </si>
  <si>
    <t>部门</t>
  </si>
  <si>
    <t>入库单价</t>
  </si>
  <si>
    <t>入库数量</t>
  </si>
  <si>
    <t>入库金额</t>
  </si>
  <si>
    <t>入库时间</t>
  </si>
  <si>
    <t>操作员</t>
  </si>
  <si>
    <t>实盘数量</t>
  </si>
  <si>
    <t>工程</t>
  </si>
  <si>
    <t>1</t>
  </si>
  <si>
    <t>水枪65</t>
  </si>
  <si>
    <t>个</t>
  </si>
  <si>
    <t>普通商品</t>
  </si>
  <si>
    <t>否</t>
  </si>
  <si>
    <t>2026-06-11 16:53:27</t>
  </si>
  <si>
    <t>余婷婷</t>
  </si>
  <si>
    <t>2</t>
  </si>
  <si>
    <t>消防斧头</t>
  </si>
  <si>
    <t>2026-06-11 16:53:00</t>
  </si>
  <si>
    <t>3</t>
  </si>
  <si>
    <t>97款消防服</t>
  </si>
  <si>
    <t>套</t>
  </si>
  <si>
    <t>2026-06-11 16:54:14</t>
  </si>
  <si>
    <t>4</t>
  </si>
  <si>
    <t>消防铁锹</t>
  </si>
  <si>
    <t>2026-06-11 16:55:28</t>
  </si>
  <si>
    <t>5</t>
  </si>
  <si>
    <t>扳手</t>
  </si>
  <si>
    <t>2026-06-11 16:54:33</t>
  </si>
  <si>
    <t>6</t>
  </si>
  <si>
    <t>消防微型站</t>
  </si>
  <si>
    <t>2026-06-11 16:54:59</t>
  </si>
  <si>
    <t>7</t>
  </si>
  <si>
    <t>防毒面具</t>
  </si>
  <si>
    <t>2026-06-11 16:55:45</t>
  </si>
  <si>
    <t>8</t>
  </si>
  <si>
    <t>工具箱(基础)</t>
  </si>
  <si>
    <t>2026-06-10 18:15:49</t>
  </si>
  <si>
    <t>9</t>
  </si>
  <si>
    <t>消防桶</t>
  </si>
  <si>
    <t>2026-06-11 16:52:12</t>
  </si>
  <si>
    <t>10</t>
  </si>
  <si>
    <t>水带加接扣</t>
  </si>
  <si>
    <t>2026-06-11 16:52:41</t>
  </si>
  <si>
    <t>11</t>
  </si>
  <si>
    <t>强光手电筒</t>
  </si>
  <si>
    <t>盒</t>
  </si>
  <si>
    <t>2026-06-11 16:53:55</t>
  </si>
  <si>
    <t>小计</t>
  </si>
  <si>
    <t>客房</t>
  </si>
  <si>
    <t>面巾</t>
  </si>
  <si>
    <t>条</t>
  </si>
  <si>
    <t>布草</t>
  </si>
  <si>
    <t>2026-06-08 23:34:01</t>
  </si>
  <si>
    <t>托盘</t>
  </si>
  <si>
    <t>2026-06-08 23:34:57</t>
  </si>
  <si>
    <t>吸尘器</t>
  </si>
  <si>
    <t>2026-06-08 22:47:12</t>
  </si>
  <si>
    <t>洗发水</t>
  </si>
  <si>
    <t>瓶</t>
  </si>
  <si>
    <t>易耗品</t>
  </si>
  <si>
    <t>2026-06-08 17:57:13</t>
  </si>
  <si>
    <t>徐嘉昕</t>
  </si>
  <si>
    <t>浴巾</t>
  </si>
  <si>
    <t>2026-06-08 18:32:08</t>
  </si>
  <si>
    <t>剃须刀（男士）</t>
  </si>
  <si>
    <t>2026-06-08 17:58:45</t>
  </si>
  <si>
    <t>牙具（软毛牙刷+牙膏）</t>
  </si>
  <si>
    <t>2026-06-08 18:22:45</t>
  </si>
  <si>
    <t>大床床单</t>
  </si>
  <si>
    <t>2026-06-08 18:43:26</t>
  </si>
  <si>
    <t>遥控器收纳盒</t>
  </si>
  <si>
    <t>2026-06-08 18:24:40</t>
  </si>
  <si>
    <t>烟灰缸</t>
  </si>
  <si>
    <t>2026-06-09 12:35:32</t>
  </si>
  <si>
    <t>窗帘</t>
  </si>
  <si>
    <t>米</t>
  </si>
  <si>
    <t>2026-06-08 22:49:12</t>
  </si>
  <si>
    <t>12</t>
  </si>
  <si>
    <t>抽纸盒</t>
  </si>
  <si>
    <t>2026-06-08 18:10:12</t>
  </si>
  <si>
    <t>13</t>
  </si>
  <si>
    <t>（公区）垃圾桶</t>
  </si>
  <si>
    <t>2026-06-10 18:31:22</t>
  </si>
  <si>
    <t>14</t>
  </si>
  <si>
    <t>保洁工具车</t>
  </si>
  <si>
    <t>辆</t>
  </si>
  <si>
    <t>2026-06-08 18:06:06</t>
  </si>
  <si>
    <t>15</t>
  </si>
  <si>
    <t>玻璃手刮</t>
  </si>
  <si>
    <t>2026-06-08 20:57:41</t>
  </si>
  <si>
    <t>16</t>
  </si>
  <si>
    <t>地推（大堂拖把）</t>
  </si>
  <si>
    <t>2026-06-08 22:41:37</t>
  </si>
  <si>
    <t>17</t>
  </si>
  <si>
    <t>拖鞋（一次性）</t>
  </si>
  <si>
    <t>双</t>
  </si>
  <si>
    <t>2026-06-08 18:23:47</t>
  </si>
  <si>
    <t>18</t>
  </si>
  <si>
    <t>台灯</t>
  </si>
  <si>
    <t>2026-06-10 18:11:51</t>
  </si>
  <si>
    <t>19</t>
  </si>
  <si>
    <t>洗手液</t>
  </si>
  <si>
    <t>2026-06-08 23:35:51</t>
  </si>
  <si>
    <t>20</t>
  </si>
  <si>
    <t>2026-06-08 12:15:16</t>
  </si>
  <si>
    <t>21</t>
  </si>
  <si>
    <t>双人床箱</t>
  </si>
  <si>
    <t>2026-06-08 22:54:48</t>
  </si>
  <si>
    <t>22</t>
  </si>
  <si>
    <t>客房椅子</t>
  </si>
  <si>
    <t>2026-06-08 22:47:30</t>
  </si>
  <si>
    <t>23</t>
  </si>
  <si>
    <t>马桶刷</t>
  </si>
  <si>
    <t>2026-06-08 22:38:25</t>
  </si>
  <si>
    <t>24</t>
  </si>
  <si>
    <t>客房桌子</t>
  </si>
  <si>
    <t>张</t>
  </si>
  <si>
    <t>2026-06-10 18:11:11</t>
  </si>
  <si>
    <t>25</t>
  </si>
  <si>
    <t>抽纸</t>
  </si>
  <si>
    <t>包</t>
  </si>
  <si>
    <t>2026-06-08 18:16:15</t>
  </si>
  <si>
    <t>26</t>
  </si>
  <si>
    <t>行李柜</t>
  </si>
  <si>
    <t>2026-06-08 22:54:12</t>
  </si>
  <si>
    <t>27</t>
  </si>
  <si>
    <t>抹布（分类5色）</t>
  </si>
  <si>
    <t>2026-06-08 22:44:24</t>
  </si>
  <si>
    <t>28</t>
  </si>
  <si>
    <t>垃圾桶（公区）</t>
  </si>
  <si>
    <t>2026-06-09 12:47:19</t>
  </si>
  <si>
    <t>29</t>
  </si>
  <si>
    <t>香水补充液</t>
  </si>
  <si>
    <t>2026-06-08 18:47:18</t>
  </si>
  <si>
    <t>30</t>
  </si>
  <si>
    <t>2026-06-08 13:41:05</t>
  </si>
  <si>
    <t>31</t>
  </si>
  <si>
    <t>浴帽</t>
  </si>
  <si>
    <t>2026-06-08 18:14:31</t>
  </si>
  <si>
    <t>32</t>
  </si>
  <si>
    <t>2026-06-08 23:35:49</t>
  </si>
  <si>
    <t>33</t>
  </si>
  <si>
    <t>梳子</t>
  </si>
  <si>
    <t>2026-06-08 17:55:58</t>
  </si>
  <si>
    <t>34</t>
  </si>
  <si>
    <t>地巾</t>
  </si>
  <si>
    <t>2026-06-08 18:31:42</t>
  </si>
  <si>
    <t>35</t>
  </si>
  <si>
    <t>保护垫（双床）</t>
  </si>
  <si>
    <t>2026-06-08 18:29:17</t>
  </si>
  <si>
    <t>36</t>
  </si>
  <si>
    <t>洗衣筐</t>
  </si>
  <si>
    <t>2026-06-10 18:12:32</t>
  </si>
  <si>
    <t>37</t>
  </si>
  <si>
    <t>2026-06-08 18:03:33</t>
  </si>
  <si>
    <t>38</t>
  </si>
  <si>
    <t>床旗双床</t>
  </si>
  <si>
    <t>2026-06-08 18:34:06</t>
  </si>
  <si>
    <t>39</t>
  </si>
  <si>
    <t>2026-06-08 17:46:23</t>
  </si>
  <si>
    <t>40</t>
  </si>
  <si>
    <t>电热水壶</t>
  </si>
  <si>
    <t>2026-06-08 18:13:36</t>
  </si>
  <si>
    <t>41</t>
  </si>
  <si>
    <t>2026-06-08 23:32:07</t>
  </si>
  <si>
    <t>42</t>
  </si>
  <si>
    <t>洗漱用具收纳盒</t>
  </si>
  <si>
    <t>2026-06-08 18:39:28</t>
  </si>
  <si>
    <t>43</t>
  </si>
  <si>
    <t>香水喷香机</t>
  </si>
  <si>
    <t>台</t>
  </si>
  <si>
    <t>2026-06-08 18:21:37</t>
  </si>
  <si>
    <t>44</t>
  </si>
  <si>
    <t>2026-06-08 17:54:25</t>
  </si>
  <si>
    <t>45</t>
  </si>
  <si>
    <t>消毒桶</t>
  </si>
  <si>
    <t>2026-06-10 18:12:11</t>
  </si>
  <si>
    <t>46</t>
  </si>
  <si>
    <t>2026-06-08 23:31:06</t>
  </si>
  <si>
    <t>47</t>
  </si>
  <si>
    <t>应急手电筒</t>
  </si>
  <si>
    <t>2026-06-08 18:17:20</t>
  </si>
  <si>
    <t>48</t>
  </si>
  <si>
    <t>沐浴露</t>
  </si>
  <si>
    <t>2026-06-08 18:39:58</t>
  </si>
  <si>
    <t>49</t>
  </si>
  <si>
    <t>2026-06-08 18:48:26</t>
  </si>
  <si>
    <t>50</t>
  </si>
  <si>
    <t>双人床垫</t>
  </si>
  <si>
    <t>2026-06-08 22:59:27</t>
  </si>
  <si>
    <t>51</t>
  </si>
  <si>
    <t>布草车</t>
  </si>
  <si>
    <t>2026-06-08 22:52:16</t>
  </si>
  <si>
    <t>52</t>
  </si>
  <si>
    <t>客房垃圾桶</t>
  </si>
  <si>
    <t>2026-06-08 17:17:09</t>
  </si>
  <si>
    <t>53</t>
  </si>
  <si>
    <t>单人床垫</t>
  </si>
  <si>
    <t>2026-06-08 22:59:53</t>
  </si>
  <si>
    <t>54</t>
  </si>
  <si>
    <t>2026-06-09 12:32:26</t>
  </si>
  <si>
    <t>55</t>
  </si>
  <si>
    <t>吹风机+收纳套</t>
  </si>
  <si>
    <t>2026-06-08 18:07:33</t>
  </si>
  <si>
    <t>56</t>
  </si>
  <si>
    <t>洁厕清洁剂</t>
  </si>
  <si>
    <t>2026-06-08 22:46:16</t>
  </si>
  <si>
    <t>57</t>
  </si>
  <si>
    <t>橡胶手套</t>
  </si>
  <si>
    <t>2026-06-08 22:49:57</t>
  </si>
  <si>
    <t>58</t>
  </si>
  <si>
    <t>2026-06-08 17:16:29</t>
  </si>
  <si>
    <t>59</t>
  </si>
  <si>
    <t>2026-06-08 17:56:35</t>
  </si>
  <si>
    <t>60</t>
  </si>
  <si>
    <t>被芯（大床）</t>
  </si>
  <si>
    <t>床</t>
  </si>
  <si>
    <t>2026-06-08 18:38:51</t>
  </si>
  <si>
    <t>61</t>
  </si>
  <si>
    <t>2026-06-08 18:44:25</t>
  </si>
  <si>
    <t>62</t>
  </si>
  <si>
    <t>衣架（衣架+裤架）</t>
  </si>
  <si>
    <t>2026-06-23 17:52:32</t>
  </si>
  <si>
    <t>63</t>
  </si>
  <si>
    <t>枕套</t>
  </si>
  <si>
    <t>2026-06-08 18:42:48</t>
  </si>
  <si>
    <t>64</t>
  </si>
  <si>
    <t>2026-06-08 18:15:01</t>
  </si>
  <si>
    <t>65</t>
  </si>
  <si>
    <t>口杯布</t>
  </si>
  <si>
    <t>2026-06-08 20:58:08</t>
  </si>
  <si>
    <t>66</t>
  </si>
  <si>
    <t>客房清洁篮</t>
  </si>
  <si>
    <t>2026-06-08 22:45:22</t>
  </si>
  <si>
    <t>67</t>
  </si>
  <si>
    <t>全能清洁剂</t>
  </si>
  <si>
    <t>2026-06-08 22:43:21</t>
  </si>
  <si>
    <t>68</t>
  </si>
  <si>
    <t>客房沙发</t>
  </si>
  <si>
    <t>座</t>
  </si>
  <si>
    <t>2026-06-08 22:53:54</t>
  </si>
  <si>
    <t>69</t>
  </si>
  <si>
    <t>自助式呼吸器</t>
  </si>
  <si>
    <t>2026-06-10 18:12:52</t>
  </si>
  <si>
    <t>70</t>
  </si>
  <si>
    <t>茶叶包/咖啡包</t>
  </si>
  <si>
    <t>2026-06-08 18:00:45</t>
  </si>
  <si>
    <t>71</t>
  </si>
  <si>
    <t>大床被套</t>
  </si>
  <si>
    <t>2026-06-08 18:34:34</t>
  </si>
  <si>
    <t>72</t>
  </si>
  <si>
    <t>双床被套</t>
  </si>
  <si>
    <t>2026-06-08 18:27:01</t>
  </si>
  <si>
    <t>73</t>
  </si>
  <si>
    <t>玻璃清洁剂</t>
  </si>
  <si>
    <t>2026-06-08 22:45:47</t>
  </si>
  <si>
    <t>74</t>
  </si>
  <si>
    <t>2026-06-08 17:49:35</t>
  </si>
  <si>
    <t>75</t>
  </si>
  <si>
    <t>消毒液（客房专用）</t>
  </si>
  <si>
    <t>2026-06-08 22:51:54</t>
  </si>
  <si>
    <t>76</t>
  </si>
  <si>
    <t>客用护理套装</t>
  </si>
  <si>
    <t>2026-06-08 18:19:32</t>
  </si>
  <si>
    <t>77</t>
  </si>
  <si>
    <t>床头柜</t>
  </si>
  <si>
    <t>2026-06-08 22:53:07</t>
  </si>
  <si>
    <t>78</t>
  </si>
  <si>
    <t>保护垫（大床）</t>
  </si>
  <si>
    <t>2026-06-08 18:32:38</t>
  </si>
  <si>
    <t>79</t>
  </si>
  <si>
    <t>卫生纸</t>
  </si>
  <si>
    <t>卷</t>
  </si>
  <si>
    <t>2026-06-08 17:47:54</t>
  </si>
  <si>
    <t>80</t>
  </si>
  <si>
    <t>2026-06-08 17:35:54</t>
  </si>
  <si>
    <t>81</t>
  </si>
  <si>
    <t>空气清新剂</t>
  </si>
  <si>
    <t>2026-06-08 22:44:57</t>
  </si>
  <si>
    <t>82</t>
  </si>
  <si>
    <t>水吧台</t>
  </si>
  <si>
    <t>2026-06-08 22:51:24</t>
  </si>
  <si>
    <t>83</t>
  </si>
  <si>
    <t>矿泉水</t>
  </si>
  <si>
    <t>房间商品</t>
  </si>
  <si>
    <t>2026-06-08 22:41:24</t>
  </si>
  <si>
    <t>84</t>
  </si>
  <si>
    <t>2026-06-08 23:31:14</t>
  </si>
  <si>
    <t>85</t>
  </si>
  <si>
    <t>2026-06-08 18:44:52</t>
  </si>
  <si>
    <t>86</t>
  </si>
  <si>
    <t>雨伞架</t>
  </si>
  <si>
    <t>2026-06-08 18:02:31</t>
  </si>
  <si>
    <t>87</t>
  </si>
  <si>
    <t>小垃圾袋</t>
  </si>
  <si>
    <t>2026-06-23 17:52:07</t>
  </si>
  <si>
    <t>88</t>
  </si>
  <si>
    <t>扫把簸箕套</t>
  </si>
  <si>
    <t>2026-06-08 22:38:50</t>
  </si>
  <si>
    <t>89</t>
  </si>
  <si>
    <t>被芯（双床）</t>
  </si>
  <si>
    <t>2026-06-08 18:30:34</t>
  </si>
  <si>
    <t>90</t>
  </si>
  <si>
    <t>水杯</t>
  </si>
  <si>
    <t>2026-06-08 18:15:42</t>
  </si>
  <si>
    <t>91</t>
  </si>
  <si>
    <t>2026-06-08 23:34:34</t>
  </si>
  <si>
    <t>92</t>
  </si>
  <si>
    <t>护发素</t>
  </si>
  <si>
    <t>2026-06-08 18:25:24</t>
  </si>
  <si>
    <t>93</t>
  </si>
  <si>
    <t>平板托（拖把）</t>
  </si>
  <si>
    <t>2026-06-08 22:39:17</t>
  </si>
  <si>
    <t>94</t>
  </si>
  <si>
    <t>电机、电动轨道</t>
  </si>
  <si>
    <t>2026-06-08 22:47:59</t>
  </si>
  <si>
    <t>95</t>
  </si>
  <si>
    <t>枕芯</t>
  </si>
  <si>
    <t>2026-06-08 18:33:03</t>
  </si>
  <si>
    <t>96</t>
  </si>
  <si>
    <t>2026-06-09 12:38:36</t>
  </si>
  <si>
    <t>97</t>
  </si>
  <si>
    <t>床旗大床</t>
  </si>
  <si>
    <t>2026-06-08 18:33:29</t>
  </si>
  <si>
    <t>98</t>
  </si>
  <si>
    <t>漱口杯</t>
  </si>
  <si>
    <t>2026-06-08 18:09:47</t>
  </si>
  <si>
    <t>99</t>
  </si>
  <si>
    <t>84消毒液</t>
  </si>
  <si>
    <t>2026-06-08 22:44:02</t>
  </si>
  <si>
    <t>100</t>
  </si>
  <si>
    <t>清洁喷壶</t>
  </si>
  <si>
    <t>2026-06-08 22:38:00</t>
  </si>
  <si>
    <t>101</t>
  </si>
  <si>
    <t>单人床箱</t>
  </si>
  <si>
    <t>2026-06-08 22:55:23</t>
  </si>
  <si>
    <t>102</t>
  </si>
  <si>
    <t>双床床单</t>
  </si>
  <si>
    <t>2026-06-08 18:35:39</t>
  </si>
  <si>
    <t>103</t>
  </si>
  <si>
    <t>大垃圾袋</t>
  </si>
  <si>
    <t>2026-06-23 17:49:38</t>
  </si>
  <si>
    <t>前台</t>
  </si>
  <si>
    <t>防爆叉防爆盾</t>
  </si>
  <si>
    <t>2026-06-08 22:36:20</t>
  </si>
  <si>
    <t>平板车</t>
  </si>
  <si>
    <t>2026-06-10 18:14:38</t>
  </si>
  <si>
    <t>文件袋</t>
  </si>
  <si>
    <t>2026-06-23 17:53:05</t>
  </si>
  <si>
    <t>置物车</t>
  </si>
  <si>
    <t>2026-06-23 18:13:55</t>
  </si>
  <si>
    <t>对讲机</t>
  </si>
  <si>
    <t>2026-06-10 18:16:52</t>
  </si>
  <si>
    <t>起钉器</t>
  </si>
  <si>
    <t>2026-06-23 17:48:16</t>
  </si>
  <si>
    <t>红色中性笔</t>
  </si>
  <si>
    <t>2026-06-23 18:12:18</t>
  </si>
  <si>
    <t>A4打印纸</t>
  </si>
  <si>
    <t>箱</t>
  </si>
  <si>
    <t>2026-06-10 18:20:17</t>
  </si>
  <si>
    <t>热敏打印机(POS80)</t>
  </si>
  <si>
    <t>2026-06-23 18:08:03</t>
  </si>
  <si>
    <t>长尾夹</t>
  </si>
  <si>
    <t>2026-06-23 17:53:59</t>
  </si>
  <si>
    <t>透明胶带（大）</t>
  </si>
  <si>
    <t>2026-06-23 18:08:32</t>
  </si>
  <si>
    <t>急救药箱</t>
  </si>
  <si>
    <t>2026-06-23 18:17:01</t>
  </si>
  <si>
    <t>铅笔</t>
  </si>
  <si>
    <t>支</t>
  </si>
  <si>
    <t>2026-06-10 18:14:02</t>
  </si>
  <si>
    <t>计算器</t>
  </si>
  <si>
    <t>2026-06-23 17:51:10</t>
  </si>
  <si>
    <t>尺子</t>
  </si>
  <si>
    <t>把</t>
  </si>
  <si>
    <t>2026-06-23 18:18:25</t>
  </si>
  <si>
    <t>保安工服通版</t>
  </si>
  <si>
    <t>2026-06-23 17:48:37</t>
  </si>
  <si>
    <t>热敏纸</t>
  </si>
  <si>
    <t>2026-06-10 18:22:58</t>
  </si>
  <si>
    <t>手写标签贴纸</t>
  </si>
  <si>
    <t>本</t>
  </si>
  <si>
    <t>2026-06-23 18:16:40</t>
  </si>
  <si>
    <t>固体胶</t>
  </si>
  <si>
    <t>2026-06-23 18:13:22</t>
  </si>
  <si>
    <t>保险柜</t>
  </si>
  <si>
    <t>2026-06-08 22:36:45</t>
  </si>
  <si>
    <t>2026-06-24 15:43:13</t>
  </si>
  <si>
    <t>前台工服衬衫西裤（男）</t>
  </si>
  <si>
    <t>2026-06-24 15:42:19</t>
  </si>
  <si>
    <t>身份证阅读器</t>
  </si>
  <si>
    <t>2026-06-08 22:36:06</t>
  </si>
  <si>
    <t>防刺服头盔</t>
  </si>
  <si>
    <t>2026-06-08 22:35:40</t>
  </si>
  <si>
    <t>前台座机</t>
  </si>
  <si>
    <t>2026-06-10 18:14:23</t>
  </si>
  <si>
    <t>前台立式饮水机</t>
  </si>
  <si>
    <t>2026-06-10 18:14:53</t>
  </si>
  <si>
    <t>验钞机</t>
  </si>
  <si>
    <t>2026-06-23 17:50:21</t>
  </si>
  <si>
    <t>封皮纸</t>
  </si>
  <si>
    <t>2026-06-23 18:17:50</t>
  </si>
  <si>
    <t>前台工服外套</t>
  </si>
  <si>
    <t>2026-06-23 18:07:10</t>
  </si>
  <si>
    <t>前台音响</t>
  </si>
  <si>
    <t>2026-06-23 18:18:08</t>
  </si>
  <si>
    <t>双工位办公桌</t>
  </si>
  <si>
    <t>2026-06-23 17:47:50</t>
  </si>
  <si>
    <t>印泥</t>
  </si>
  <si>
    <t>2026-06-23 17:49:01</t>
  </si>
  <si>
    <t>2026-06-24 15:43:55</t>
  </si>
  <si>
    <t>微波炉</t>
  </si>
  <si>
    <t>2026-06-10 18:15:07</t>
  </si>
  <si>
    <t>便签薄</t>
  </si>
  <si>
    <t>2026-06-10 18:16:11</t>
  </si>
  <si>
    <t>装订机</t>
  </si>
  <si>
    <t>2026-06-10 18:17:11</t>
  </si>
  <si>
    <t>2026-06-23 17:53:26</t>
  </si>
  <si>
    <t>大头记号笔</t>
  </si>
  <si>
    <t>2026-06-23 18:06:46</t>
  </si>
  <si>
    <t>回形针</t>
  </si>
  <si>
    <t>2026-06-23 18:07:28</t>
  </si>
  <si>
    <t>纸杯</t>
  </si>
  <si>
    <t>2026-06-23 18:14:21</t>
  </si>
  <si>
    <t>停车路锥</t>
  </si>
  <si>
    <t>2026-06-23 17:47:30</t>
  </si>
  <si>
    <t>前台桶装水水票</t>
  </si>
  <si>
    <t>2026-06-23 18:07:49</t>
  </si>
  <si>
    <t>总计</t>
  </si>
  <si>
    <t>张娜</t>
  </si>
  <si>
    <t>2026-06-26 18:56:54</t>
  </si>
  <si>
    <t>2026.6.30实盘数量</t>
  </si>
  <si>
    <t>出库数量</t>
  </si>
  <si>
    <t>出库金额</t>
  </si>
  <si>
    <t>型号</t>
  </si>
  <si>
    <t>库存</t>
  </si>
  <si>
    <t>在用1楼（20小床、1大床）</t>
  </si>
  <si>
    <t>在用2楼（20大床、32小床）</t>
  </si>
  <si>
    <t>布草间</t>
  </si>
  <si>
    <t>入库</t>
  </si>
  <si>
    <t>枕头</t>
  </si>
  <si>
    <t>被子</t>
  </si>
  <si>
    <t>2.3*2.3</t>
  </si>
  <si>
    <t>2*2.3</t>
  </si>
  <si>
    <t>床垫</t>
  </si>
  <si>
    <t>被套</t>
  </si>
  <si>
    <t>床单</t>
  </si>
  <si>
    <t>床尾</t>
  </si>
  <si>
    <t>大</t>
  </si>
  <si>
    <t>小</t>
  </si>
  <si>
    <t>方巾</t>
  </si>
  <si>
    <t>在用（23大床、52小床）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</si>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</sst>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0"/>
      <color rgb="FF000000"/>
      <name val="Arial"/>
      <charset val="1"/>
    </font>
    <font>
      <sz val="10"/>
      <color rgb="FF000000"/>
      <name val="宋体"/>
      <charset val="1"/>
    </font>
    <font>
      <sz val="8"/>
      <color rgb="FF000000"/>
      <name val="Microsoft YaHei"/>
      <charset val="1"/>
    </font>
    <font>
      <sz val="12"/>
      <color rgb="FF000000"/>
      <name val="Microsoft YaHei"/>
      <charset val="1"/>
    </font>
    <font>
      <sz val="9"/>
      <color rgb="FF000000"/>
      <name val="Microsoft YaHei"/>
      <charset val="1"/>
    </font>
    <font>
      <b/>
      <sz val="9"/>
      <color rgb="FF000000"/>
      <name val="Microsoft YaHei"/>
      <charset val="1"/>
    </font>
    <font>
      <sz val="9"/>
      <color rgb="FF000000"/>
      <name val="Arial Unicode MS"/>
      <charset val="1"/>
    </font>
    <font>
      <sz val="9"/>
      <color rgb="FFFF0000"/>
      <name val="Microsoft YaHei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rgb="FF000000"/>
      <name val="Microsoft YaHe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6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32"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2" fillId="0" borderId="2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right"/>
    </xf>
    <xf numFmtId="0" fontId="3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5" fillId="0" borderId="4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4" fontId="4" fillId="0" borderId="4" xfId="0" applyNumberFormat="1" applyFont="1" applyFill="1" applyBorder="1" applyAlignment="1">
      <alignment horizontal="right" vertical="center" wrapText="1"/>
    </xf>
    <xf numFmtId="0" fontId="6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" fontId="5" fillId="0" borderId="4" xfId="0" applyNumberFormat="1" applyFont="1" applyFill="1" applyBorder="1" applyAlignment="1">
      <alignment horizontal="left" vertical="center" wrapText="1"/>
    </xf>
    <xf numFmtId="4" fontId="5" fillId="0" borderId="4" xfId="0" applyNumberFormat="1" applyFont="1" applyFill="1" applyBorder="1" applyAlignment="1">
      <alignment horizontal="right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left"/>
    </xf>
    <xf numFmtId="0" fontId="4" fillId="2" borderId="4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left"/>
    </xf>
    <xf numFmtId="0" fontId="2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right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71"/>
  <sheetViews>
    <sheetView workbookViewId="0">
      <selection activeCell="J19" sqref="J19"/>
    </sheetView>
  </sheetViews>
  <sheetFormatPr defaultColWidth="9" defaultRowHeight="12.75"/>
  <cols>
    <col min="1" max="1" width="8.17142857142857" customWidth="1"/>
    <col min="2" max="2" width="14.2761904761905" customWidth="1"/>
    <col min="3" max="3" width="12.3333333333333" customWidth="1"/>
    <col min="4" max="4" width="6.09523809523809" customWidth="1"/>
    <col min="5" max="5" width="7.13333333333333" customWidth="1"/>
    <col min="6" max="6" width="14.2761904761905" customWidth="1"/>
    <col min="7" max="7" width="14.4095238095238" customWidth="1"/>
    <col min="8" max="8" width="15.3142857142857" customWidth="1"/>
    <col min="9" max="9" width="13.2380952380952" customWidth="1"/>
    <col min="10" max="10" width="19.4666666666667" customWidth="1"/>
    <col min="11" max="11" width="18.2952380952381" customWidth="1"/>
    <col min="12" max="12" width="15.3142857142857" customWidth="1"/>
    <col min="13" max="13" width="22.8380952380952" customWidth="1"/>
  </cols>
  <sheetData>
    <row r="1" ht="20.35" customHeight="1" spans="1:13">
      <c r="A1" s="4" t="s">
        <v>0</v>
      </c>
      <c r="B1" s="4"/>
      <c r="C1" s="4"/>
      <c r="D1" s="4"/>
      <c r="E1" s="5" t="s">
        <v>1</v>
      </c>
      <c r="F1" s="5"/>
      <c r="G1" s="5"/>
      <c r="H1" s="5"/>
      <c r="I1" s="5"/>
      <c r="J1" s="5"/>
      <c r="K1" s="5"/>
      <c r="L1" s="5"/>
      <c r="M1" s="5"/>
    </row>
    <row r="2" ht="34.2" customHeight="1" spans="1:13">
      <c r="A2" s="6" t="s">
        <v>2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ht="16.75" customHeight="1" spans="1:13">
      <c r="A3" s="7" t="s">
        <v>3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ht="17.45" customHeight="1" spans="1:13">
      <c r="A4" s="8" t="s">
        <v>4</v>
      </c>
      <c r="B4" s="8" t="s">
        <v>5</v>
      </c>
      <c r="C4" s="8" t="s">
        <v>6</v>
      </c>
      <c r="D4" s="8" t="s">
        <v>7</v>
      </c>
      <c r="E4" s="9"/>
      <c r="F4" s="8" t="s">
        <v>8</v>
      </c>
      <c r="G4" s="8" t="s">
        <v>9</v>
      </c>
      <c r="H4" s="8" t="s">
        <v>10</v>
      </c>
      <c r="I4" s="8" t="s">
        <v>11</v>
      </c>
      <c r="J4" s="8" t="s">
        <v>12</v>
      </c>
      <c r="K4" s="8" t="s">
        <v>13</v>
      </c>
      <c r="L4" s="8" t="s">
        <v>14</v>
      </c>
      <c r="M4" s="8" t="s">
        <v>15</v>
      </c>
    </row>
    <row r="5" ht="17.45" customHeight="1" spans="1:13">
      <c r="A5" s="11" t="s">
        <v>16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3"/>
    </row>
    <row r="6" ht="16.75" customHeight="1" spans="1:13">
      <c r="A6" s="14" t="s">
        <v>17</v>
      </c>
      <c r="B6" s="15" t="s">
        <v>18</v>
      </c>
      <c r="C6" s="15" t="s">
        <v>19</v>
      </c>
      <c r="D6" s="15" t="s">
        <v>20</v>
      </c>
      <c r="E6" s="16"/>
      <c r="F6" s="15" t="s">
        <v>21</v>
      </c>
      <c r="G6" s="15"/>
      <c r="H6" s="17">
        <v>20</v>
      </c>
      <c r="I6" s="17">
        <v>2</v>
      </c>
      <c r="J6" s="17">
        <v>40</v>
      </c>
      <c r="K6" s="18" t="s">
        <v>22</v>
      </c>
      <c r="L6" s="19" t="s">
        <v>23</v>
      </c>
      <c r="M6" s="15">
        <v>2</v>
      </c>
    </row>
    <row r="7" ht="17.45" customHeight="1" spans="1:13">
      <c r="A7" s="14" t="s">
        <v>24</v>
      </c>
      <c r="B7" s="15" t="s">
        <v>25</v>
      </c>
      <c r="C7" s="15" t="s">
        <v>19</v>
      </c>
      <c r="D7" s="15" t="s">
        <v>20</v>
      </c>
      <c r="E7" s="16"/>
      <c r="F7" s="15" t="s">
        <v>21</v>
      </c>
      <c r="G7" s="15"/>
      <c r="H7" s="17">
        <v>30</v>
      </c>
      <c r="I7" s="17">
        <v>1</v>
      </c>
      <c r="J7" s="17">
        <v>30</v>
      </c>
      <c r="K7" s="18" t="s">
        <v>26</v>
      </c>
      <c r="L7" s="19" t="s">
        <v>23</v>
      </c>
      <c r="M7" s="15">
        <v>1</v>
      </c>
    </row>
    <row r="8" ht="17.45" customHeight="1" spans="1:13">
      <c r="A8" s="14" t="s">
        <v>27</v>
      </c>
      <c r="B8" s="15" t="s">
        <v>28</v>
      </c>
      <c r="C8" s="15" t="s">
        <v>29</v>
      </c>
      <c r="D8" s="15" t="s">
        <v>20</v>
      </c>
      <c r="E8" s="16"/>
      <c r="F8" s="15" t="s">
        <v>21</v>
      </c>
      <c r="G8" s="15"/>
      <c r="H8" s="17">
        <v>150</v>
      </c>
      <c r="I8" s="17">
        <v>2</v>
      </c>
      <c r="J8" s="17">
        <v>300</v>
      </c>
      <c r="K8" s="18" t="s">
        <v>30</v>
      </c>
      <c r="L8" s="19" t="s">
        <v>23</v>
      </c>
      <c r="M8" s="15">
        <v>2</v>
      </c>
    </row>
    <row r="9" ht="16.75" customHeight="1" spans="1:13">
      <c r="A9" s="14" t="s">
        <v>31</v>
      </c>
      <c r="B9" s="15" t="s">
        <v>32</v>
      </c>
      <c r="C9" s="15" t="s">
        <v>19</v>
      </c>
      <c r="D9" s="15" t="s">
        <v>20</v>
      </c>
      <c r="E9" s="16"/>
      <c r="F9" s="15" t="s">
        <v>21</v>
      </c>
      <c r="G9" s="15"/>
      <c r="H9" s="17">
        <v>15</v>
      </c>
      <c r="I9" s="17">
        <v>1</v>
      </c>
      <c r="J9" s="17">
        <v>15</v>
      </c>
      <c r="K9" s="18" t="s">
        <v>33</v>
      </c>
      <c r="L9" s="19" t="s">
        <v>23</v>
      </c>
      <c r="M9" s="15">
        <v>1</v>
      </c>
    </row>
    <row r="10" ht="17.45" customHeight="1" spans="1:13">
      <c r="A10" s="14" t="s">
        <v>34</v>
      </c>
      <c r="B10" s="15" t="s">
        <v>35</v>
      </c>
      <c r="C10" s="15" t="s">
        <v>19</v>
      </c>
      <c r="D10" s="15" t="s">
        <v>20</v>
      </c>
      <c r="E10" s="16"/>
      <c r="F10" s="15" t="s">
        <v>21</v>
      </c>
      <c r="G10" s="15"/>
      <c r="H10" s="17">
        <v>15</v>
      </c>
      <c r="I10" s="17">
        <v>1</v>
      </c>
      <c r="J10" s="17">
        <v>15</v>
      </c>
      <c r="K10" s="18" t="s">
        <v>36</v>
      </c>
      <c r="L10" s="19" t="s">
        <v>23</v>
      </c>
      <c r="M10" s="15">
        <v>1</v>
      </c>
    </row>
    <row r="11" ht="16.75" customHeight="1" spans="1:13">
      <c r="A11" s="14" t="s">
        <v>37</v>
      </c>
      <c r="B11" s="15" t="s">
        <v>38</v>
      </c>
      <c r="C11" s="15" t="s">
        <v>19</v>
      </c>
      <c r="D11" s="15" t="s">
        <v>20</v>
      </c>
      <c r="E11" s="16"/>
      <c r="F11" s="15" t="s">
        <v>21</v>
      </c>
      <c r="G11" s="15"/>
      <c r="H11" s="17">
        <v>450</v>
      </c>
      <c r="I11" s="17">
        <v>1</v>
      </c>
      <c r="J11" s="17">
        <v>450</v>
      </c>
      <c r="K11" s="18" t="s">
        <v>39</v>
      </c>
      <c r="L11" s="19" t="s">
        <v>23</v>
      </c>
      <c r="M11" s="15">
        <v>1</v>
      </c>
    </row>
    <row r="12" ht="17.45" customHeight="1" spans="1:13">
      <c r="A12" s="14" t="s">
        <v>40</v>
      </c>
      <c r="B12" s="15" t="s">
        <v>41</v>
      </c>
      <c r="C12" s="15" t="s">
        <v>19</v>
      </c>
      <c r="D12" s="15" t="s">
        <v>20</v>
      </c>
      <c r="E12" s="16"/>
      <c r="F12" s="15" t="s">
        <v>21</v>
      </c>
      <c r="G12" s="15"/>
      <c r="H12" s="17">
        <v>30</v>
      </c>
      <c r="I12" s="17">
        <v>2</v>
      </c>
      <c r="J12" s="17">
        <v>60</v>
      </c>
      <c r="K12" s="18" t="s">
        <v>42</v>
      </c>
      <c r="L12" s="19" t="s">
        <v>23</v>
      </c>
      <c r="M12" s="15">
        <v>2</v>
      </c>
    </row>
    <row r="13" ht="17.45" customHeight="1" spans="1:13">
      <c r="A13" s="14" t="s">
        <v>43</v>
      </c>
      <c r="B13" s="15" t="s">
        <v>44</v>
      </c>
      <c r="C13" s="15" t="s">
        <v>29</v>
      </c>
      <c r="D13" s="15" t="s">
        <v>20</v>
      </c>
      <c r="E13" s="16"/>
      <c r="F13" s="15" t="s">
        <v>21</v>
      </c>
      <c r="G13" s="15"/>
      <c r="H13" s="17">
        <v>204.5</v>
      </c>
      <c r="I13" s="17">
        <v>2</v>
      </c>
      <c r="J13" s="17">
        <v>409</v>
      </c>
      <c r="K13" s="18" t="s">
        <v>45</v>
      </c>
      <c r="L13" s="19" t="s">
        <v>23</v>
      </c>
      <c r="M13" s="15">
        <v>2</v>
      </c>
    </row>
    <row r="14" ht="16.75" customHeight="1" spans="1:13">
      <c r="A14" s="14" t="s">
        <v>46</v>
      </c>
      <c r="B14" s="15" t="s">
        <v>47</v>
      </c>
      <c r="C14" s="15" t="s">
        <v>19</v>
      </c>
      <c r="D14" s="15" t="s">
        <v>20</v>
      </c>
      <c r="E14" s="16"/>
      <c r="F14" s="15" t="s">
        <v>21</v>
      </c>
      <c r="G14" s="15"/>
      <c r="H14" s="17">
        <v>10</v>
      </c>
      <c r="I14" s="17">
        <v>1</v>
      </c>
      <c r="J14" s="17">
        <v>10</v>
      </c>
      <c r="K14" s="18" t="s">
        <v>48</v>
      </c>
      <c r="L14" s="19" t="s">
        <v>23</v>
      </c>
      <c r="M14" s="15">
        <v>1</v>
      </c>
    </row>
    <row r="15" ht="17.45" customHeight="1" spans="1:13">
      <c r="A15" s="14" t="s">
        <v>49</v>
      </c>
      <c r="B15" s="15" t="s">
        <v>50</v>
      </c>
      <c r="C15" s="15" t="s">
        <v>29</v>
      </c>
      <c r="D15" s="15" t="s">
        <v>20</v>
      </c>
      <c r="E15" s="16"/>
      <c r="F15" s="15" t="s">
        <v>21</v>
      </c>
      <c r="G15" s="15"/>
      <c r="H15" s="17">
        <v>95</v>
      </c>
      <c r="I15" s="17">
        <v>2</v>
      </c>
      <c r="J15" s="17">
        <v>190</v>
      </c>
      <c r="K15" s="18" t="s">
        <v>51</v>
      </c>
      <c r="L15" s="19" t="s">
        <v>23</v>
      </c>
      <c r="M15" s="15">
        <v>2</v>
      </c>
    </row>
    <row r="16" ht="17.45" customHeight="1" spans="1:13">
      <c r="A16" s="14" t="s">
        <v>52</v>
      </c>
      <c r="B16" s="15" t="s">
        <v>53</v>
      </c>
      <c r="C16" s="15" t="s">
        <v>54</v>
      </c>
      <c r="D16" s="15" t="s">
        <v>20</v>
      </c>
      <c r="E16" s="16"/>
      <c r="F16" s="15" t="s">
        <v>21</v>
      </c>
      <c r="G16" s="15"/>
      <c r="H16" s="17">
        <v>45</v>
      </c>
      <c r="I16" s="17">
        <v>2</v>
      </c>
      <c r="J16" s="17">
        <v>90</v>
      </c>
      <c r="K16" s="18" t="s">
        <v>55</v>
      </c>
      <c r="L16" s="19" t="s">
        <v>23</v>
      </c>
      <c r="M16" s="15">
        <v>2</v>
      </c>
    </row>
    <row r="17" ht="16.75" customHeight="1" spans="1:13">
      <c r="A17" s="20" t="s">
        <v>56</v>
      </c>
      <c r="B17" s="21"/>
      <c r="C17" s="21"/>
      <c r="D17" s="21"/>
      <c r="E17" s="21"/>
      <c r="F17" s="21"/>
      <c r="G17" s="21"/>
      <c r="H17" s="22"/>
      <c r="I17" s="23">
        <v>17</v>
      </c>
      <c r="J17" s="24">
        <v>1609</v>
      </c>
      <c r="K17" s="25"/>
      <c r="L17" s="25"/>
      <c r="M17" s="25"/>
    </row>
    <row r="18" ht="17.45" customHeight="1" spans="1:13">
      <c r="A18" s="11" t="s">
        <v>57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3"/>
    </row>
    <row r="19" ht="16.75" customHeight="1" spans="1:13">
      <c r="A19" s="14" t="s">
        <v>17</v>
      </c>
      <c r="B19" s="15" t="s">
        <v>58</v>
      </c>
      <c r="C19" s="15" t="s">
        <v>59</v>
      </c>
      <c r="D19" s="15" t="s">
        <v>60</v>
      </c>
      <c r="E19" s="16"/>
      <c r="F19" s="15" t="s">
        <v>21</v>
      </c>
      <c r="G19" s="15"/>
      <c r="H19" s="17">
        <v>9</v>
      </c>
      <c r="I19" s="17">
        <v>-300</v>
      </c>
      <c r="J19" s="17">
        <v>-2700</v>
      </c>
      <c r="K19" s="18" t="s">
        <v>61</v>
      </c>
      <c r="L19" s="19" t="s">
        <v>23</v>
      </c>
      <c r="M19" s="15"/>
    </row>
    <row r="20" ht="17.45" customHeight="1" spans="1:13">
      <c r="A20" s="14" t="s">
        <v>24</v>
      </c>
      <c r="B20" s="15" t="s">
        <v>62</v>
      </c>
      <c r="C20" s="15" t="s">
        <v>19</v>
      </c>
      <c r="D20" s="15" t="s">
        <v>20</v>
      </c>
      <c r="E20" s="16"/>
      <c r="F20" s="15" t="s">
        <v>21</v>
      </c>
      <c r="G20" s="15"/>
      <c r="H20" s="17">
        <v>32</v>
      </c>
      <c r="I20" s="17">
        <v>-45</v>
      </c>
      <c r="J20" s="17">
        <v>-1440</v>
      </c>
      <c r="K20" s="18" t="s">
        <v>63</v>
      </c>
      <c r="L20" s="19" t="s">
        <v>23</v>
      </c>
      <c r="M20" s="15"/>
    </row>
    <row r="21" ht="17.45" customHeight="1" spans="1:13">
      <c r="A21" s="14" t="s">
        <v>27</v>
      </c>
      <c r="B21" s="15" t="s">
        <v>64</v>
      </c>
      <c r="C21" s="15" t="s">
        <v>19</v>
      </c>
      <c r="D21" s="15" t="s">
        <v>20</v>
      </c>
      <c r="E21" s="16"/>
      <c r="F21" s="15" t="s">
        <v>21</v>
      </c>
      <c r="G21" s="15"/>
      <c r="H21" s="17">
        <v>520</v>
      </c>
      <c r="I21" s="17">
        <v>2</v>
      </c>
      <c r="J21" s="17">
        <v>1040</v>
      </c>
      <c r="K21" s="18" t="s">
        <v>65</v>
      </c>
      <c r="L21" s="19" t="s">
        <v>23</v>
      </c>
      <c r="M21" s="15">
        <v>2</v>
      </c>
    </row>
    <row r="22" ht="16.75" customHeight="1" spans="1:13">
      <c r="A22" s="14" t="s">
        <v>31</v>
      </c>
      <c r="B22" s="15" t="s">
        <v>66</v>
      </c>
      <c r="C22" s="15" t="s">
        <v>67</v>
      </c>
      <c r="D22" s="15" t="s">
        <v>68</v>
      </c>
      <c r="E22" s="16"/>
      <c r="F22" s="15" t="s">
        <v>21</v>
      </c>
      <c r="G22" s="15"/>
      <c r="H22" s="17">
        <v>6.1</v>
      </c>
      <c r="I22" s="17">
        <v>200</v>
      </c>
      <c r="J22" s="17">
        <v>1220</v>
      </c>
      <c r="K22" s="18" t="s">
        <v>69</v>
      </c>
      <c r="L22" s="19" t="s">
        <v>70</v>
      </c>
      <c r="M22" s="15">
        <v>152</v>
      </c>
    </row>
    <row r="23" ht="17.45" customHeight="1" spans="1:13">
      <c r="A23" s="14" t="s">
        <v>34</v>
      </c>
      <c r="B23" s="15" t="s">
        <v>71</v>
      </c>
      <c r="C23" s="15" t="s">
        <v>59</v>
      </c>
      <c r="D23" s="15" t="s">
        <v>60</v>
      </c>
      <c r="E23" s="16"/>
      <c r="F23" s="15" t="s">
        <v>21</v>
      </c>
      <c r="G23" s="15"/>
      <c r="H23" s="17">
        <v>28</v>
      </c>
      <c r="I23" s="17">
        <v>300</v>
      </c>
      <c r="J23" s="17">
        <v>8400</v>
      </c>
      <c r="K23" s="18" t="s">
        <v>72</v>
      </c>
      <c r="L23" s="19" t="s">
        <v>70</v>
      </c>
      <c r="M23" s="15">
        <v>300</v>
      </c>
    </row>
    <row r="24" ht="16.75" customHeight="1" spans="1:13">
      <c r="A24" s="14" t="s">
        <v>37</v>
      </c>
      <c r="B24" s="15" t="s">
        <v>73</v>
      </c>
      <c r="C24" s="15" t="s">
        <v>29</v>
      </c>
      <c r="D24" s="15" t="s">
        <v>68</v>
      </c>
      <c r="E24" s="16"/>
      <c r="F24" s="15" t="s">
        <v>21</v>
      </c>
      <c r="G24" s="15"/>
      <c r="H24" s="17">
        <v>0.49</v>
      </c>
      <c r="I24" s="17">
        <v>200</v>
      </c>
      <c r="J24" s="17">
        <v>98</v>
      </c>
      <c r="K24" s="18" t="s">
        <v>74</v>
      </c>
      <c r="L24" s="19" t="s">
        <v>70</v>
      </c>
      <c r="M24" s="15">
        <v>132</v>
      </c>
    </row>
    <row r="25" ht="26.9" customHeight="1" spans="1:13">
      <c r="A25" s="14" t="s">
        <v>40</v>
      </c>
      <c r="B25" s="15" t="s">
        <v>75</v>
      </c>
      <c r="C25" s="15" t="s">
        <v>29</v>
      </c>
      <c r="D25" s="15" t="s">
        <v>68</v>
      </c>
      <c r="E25" s="16"/>
      <c r="F25" s="15" t="s">
        <v>21</v>
      </c>
      <c r="G25" s="15"/>
      <c r="H25" s="17">
        <v>0.297</v>
      </c>
      <c r="I25" s="17">
        <v>4000</v>
      </c>
      <c r="J25" s="17">
        <v>1188</v>
      </c>
      <c r="K25" s="18" t="s">
        <v>76</v>
      </c>
      <c r="L25" s="19" t="s">
        <v>70</v>
      </c>
      <c r="M25" s="15">
        <v>3650</v>
      </c>
    </row>
    <row r="26" ht="17.45" customHeight="1" spans="1:13">
      <c r="A26" s="14" t="s">
        <v>43</v>
      </c>
      <c r="B26" s="15" t="s">
        <v>77</v>
      </c>
      <c r="C26" s="15" t="s">
        <v>59</v>
      </c>
      <c r="D26" s="15" t="s">
        <v>60</v>
      </c>
      <c r="E26" s="16"/>
      <c r="F26" s="15" t="s">
        <v>21</v>
      </c>
      <c r="G26" s="15"/>
      <c r="H26" s="17">
        <v>68</v>
      </c>
      <c r="I26" s="17">
        <v>60</v>
      </c>
      <c r="J26" s="17">
        <v>4080</v>
      </c>
      <c r="K26" s="18" t="s">
        <v>78</v>
      </c>
      <c r="L26" s="19" t="s">
        <v>70</v>
      </c>
      <c r="M26" s="15">
        <v>60</v>
      </c>
    </row>
    <row r="27" ht="16.75" customHeight="1" spans="1:13">
      <c r="A27" s="14" t="s">
        <v>46</v>
      </c>
      <c r="B27" s="15" t="s">
        <v>79</v>
      </c>
      <c r="C27" s="15" t="s">
        <v>19</v>
      </c>
      <c r="D27" s="15" t="s">
        <v>20</v>
      </c>
      <c r="E27" s="16"/>
      <c r="F27" s="15" t="s">
        <v>21</v>
      </c>
      <c r="G27" s="15"/>
      <c r="H27" s="17">
        <v>26</v>
      </c>
      <c r="I27" s="17">
        <v>50</v>
      </c>
      <c r="J27" s="17">
        <v>1300</v>
      </c>
      <c r="K27" s="18" t="s">
        <v>80</v>
      </c>
      <c r="L27" s="19" t="s">
        <v>70</v>
      </c>
      <c r="M27" s="15">
        <v>50</v>
      </c>
    </row>
    <row r="28" ht="17.45" customHeight="1" spans="1:13">
      <c r="A28" s="14" t="s">
        <v>49</v>
      </c>
      <c r="B28" s="15" t="s">
        <v>81</v>
      </c>
      <c r="C28" s="15" t="s">
        <v>19</v>
      </c>
      <c r="D28" s="15" t="s">
        <v>20</v>
      </c>
      <c r="E28" s="16"/>
      <c r="F28" s="15" t="s">
        <v>21</v>
      </c>
      <c r="G28" s="15"/>
      <c r="H28" s="17">
        <v>3.5</v>
      </c>
      <c r="I28" s="17">
        <v>80</v>
      </c>
      <c r="J28" s="17">
        <v>280</v>
      </c>
      <c r="K28" s="18" t="s">
        <v>82</v>
      </c>
      <c r="L28" s="19" t="s">
        <v>23</v>
      </c>
      <c r="M28" s="15">
        <v>80</v>
      </c>
    </row>
    <row r="29" ht="16.75" customHeight="1" spans="1:13">
      <c r="A29" s="14" t="s">
        <v>52</v>
      </c>
      <c r="B29" s="15" t="s">
        <v>83</v>
      </c>
      <c r="C29" s="15" t="s">
        <v>84</v>
      </c>
      <c r="D29" s="15" t="s">
        <v>20</v>
      </c>
      <c r="E29" s="16"/>
      <c r="F29" s="15" t="s">
        <v>21</v>
      </c>
      <c r="G29" s="15"/>
      <c r="H29" s="17">
        <v>67.9996</v>
      </c>
      <c r="I29" s="17">
        <v>397.37</v>
      </c>
      <c r="J29" s="17">
        <v>27021</v>
      </c>
      <c r="K29" s="18" t="s">
        <v>85</v>
      </c>
      <c r="L29" s="19" t="s">
        <v>23</v>
      </c>
      <c r="M29" s="15">
        <v>397.37</v>
      </c>
    </row>
    <row r="30" ht="17.45" customHeight="1" spans="1:13">
      <c r="A30" s="14" t="s">
        <v>86</v>
      </c>
      <c r="B30" s="15" t="s">
        <v>87</v>
      </c>
      <c r="C30" s="15" t="s">
        <v>19</v>
      </c>
      <c r="D30" s="15" t="s">
        <v>20</v>
      </c>
      <c r="E30" s="16"/>
      <c r="F30" s="15" t="s">
        <v>21</v>
      </c>
      <c r="G30" s="15"/>
      <c r="H30" s="17">
        <v>35</v>
      </c>
      <c r="I30" s="17">
        <v>45</v>
      </c>
      <c r="J30" s="17">
        <v>1575</v>
      </c>
      <c r="K30" s="18" t="s">
        <v>88</v>
      </c>
      <c r="L30" s="19" t="s">
        <v>70</v>
      </c>
      <c r="M30" s="15">
        <v>45</v>
      </c>
    </row>
    <row r="31" ht="16.75" customHeight="1" spans="1:13">
      <c r="A31" s="14" t="s">
        <v>89</v>
      </c>
      <c r="B31" s="15" t="s">
        <v>90</v>
      </c>
      <c r="C31" s="15" t="s">
        <v>19</v>
      </c>
      <c r="D31" s="15" t="s">
        <v>20</v>
      </c>
      <c r="E31" s="16"/>
      <c r="F31" s="15" t="s">
        <v>21</v>
      </c>
      <c r="G31" s="15"/>
      <c r="H31" s="17">
        <v>330</v>
      </c>
      <c r="I31" s="17">
        <v>6</v>
      </c>
      <c r="J31" s="17">
        <v>1980</v>
      </c>
      <c r="K31" s="18" t="s">
        <v>91</v>
      </c>
      <c r="L31" s="19" t="s">
        <v>23</v>
      </c>
      <c r="M31" s="15">
        <v>6</v>
      </c>
    </row>
    <row r="32" ht="17.45" customHeight="1" spans="1:13">
      <c r="A32" s="14" t="s">
        <v>92</v>
      </c>
      <c r="B32" s="15" t="s">
        <v>93</v>
      </c>
      <c r="C32" s="15" t="s">
        <v>94</v>
      </c>
      <c r="D32" s="15" t="s">
        <v>20</v>
      </c>
      <c r="E32" s="16"/>
      <c r="F32" s="15" t="s">
        <v>21</v>
      </c>
      <c r="G32" s="15"/>
      <c r="H32" s="17">
        <v>350</v>
      </c>
      <c r="I32" s="17">
        <v>1</v>
      </c>
      <c r="J32" s="17">
        <v>350</v>
      </c>
      <c r="K32" s="18" t="s">
        <v>95</v>
      </c>
      <c r="L32" s="19" t="s">
        <v>70</v>
      </c>
      <c r="M32" s="15">
        <v>1</v>
      </c>
    </row>
    <row r="33" ht="17.45" customHeight="1" spans="1:13">
      <c r="A33" s="14" t="s">
        <v>96</v>
      </c>
      <c r="B33" s="15" t="s">
        <v>97</v>
      </c>
      <c r="C33" s="15" t="s">
        <v>19</v>
      </c>
      <c r="D33" s="15" t="s">
        <v>68</v>
      </c>
      <c r="E33" s="16"/>
      <c r="F33" s="15" t="s">
        <v>21</v>
      </c>
      <c r="G33" s="15"/>
      <c r="H33" s="17">
        <v>35</v>
      </c>
      <c r="I33" s="17">
        <v>5</v>
      </c>
      <c r="J33" s="17">
        <v>175</v>
      </c>
      <c r="K33" s="18" t="s">
        <v>98</v>
      </c>
      <c r="L33" s="19" t="s">
        <v>23</v>
      </c>
      <c r="M33" s="15">
        <v>5</v>
      </c>
    </row>
    <row r="34" ht="16.75" customHeight="1" spans="1:13">
      <c r="A34" s="14" t="s">
        <v>99</v>
      </c>
      <c r="B34" s="15" t="s">
        <v>100</v>
      </c>
      <c r="C34" s="15" t="s">
        <v>19</v>
      </c>
      <c r="D34" s="15" t="s">
        <v>68</v>
      </c>
      <c r="E34" s="16"/>
      <c r="F34" s="15" t="s">
        <v>21</v>
      </c>
      <c r="G34" s="15"/>
      <c r="H34" s="17">
        <v>48</v>
      </c>
      <c r="I34" s="17">
        <v>2</v>
      </c>
      <c r="J34" s="17">
        <v>96</v>
      </c>
      <c r="K34" s="18" t="s">
        <v>101</v>
      </c>
      <c r="L34" s="19" t="s">
        <v>23</v>
      </c>
      <c r="M34" s="15">
        <v>2</v>
      </c>
    </row>
    <row r="35" ht="17.45" customHeight="1" spans="1:13">
      <c r="A35" s="14" t="s">
        <v>102</v>
      </c>
      <c r="B35" s="15" t="s">
        <v>103</v>
      </c>
      <c r="C35" s="15" t="s">
        <v>104</v>
      </c>
      <c r="D35" s="15" t="s">
        <v>68</v>
      </c>
      <c r="E35" s="16"/>
      <c r="F35" s="15" t="s">
        <v>21</v>
      </c>
      <c r="G35" s="15"/>
      <c r="H35" s="17">
        <v>1.4</v>
      </c>
      <c r="I35" s="17">
        <v>4000</v>
      </c>
      <c r="J35" s="17">
        <v>5600</v>
      </c>
      <c r="K35" s="18" t="s">
        <v>105</v>
      </c>
      <c r="L35" s="19" t="s">
        <v>70</v>
      </c>
      <c r="M35" s="15">
        <v>3600</v>
      </c>
    </row>
    <row r="36" ht="17.45" customHeight="1" spans="1:13">
      <c r="A36" s="14" t="s">
        <v>106</v>
      </c>
      <c r="B36" s="15" t="s">
        <v>107</v>
      </c>
      <c r="C36" s="15" t="s">
        <v>19</v>
      </c>
      <c r="D36" s="15" t="s">
        <v>20</v>
      </c>
      <c r="E36" s="16"/>
      <c r="F36" s="15" t="s">
        <v>21</v>
      </c>
      <c r="G36" s="15"/>
      <c r="H36" s="17">
        <v>90</v>
      </c>
      <c r="I36" s="17">
        <v>33</v>
      </c>
      <c r="J36" s="17">
        <v>2970</v>
      </c>
      <c r="K36" s="18" t="s">
        <v>108</v>
      </c>
      <c r="L36" s="19" t="s">
        <v>23</v>
      </c>
      <c r="M36" s="15">
        <v>33</v>
      </c>
    </row>
    <row r="37" ht="16.75" customHeight="1" spans="1:13">
      <c r="A37" s="14" t="s">
        <v>109</v>
      </c>
      <c r="B37" s="15" t="s">
        <v>110</v>
      </c>
      <c r="C37" s="15" t="s">
        <v>67</v>
      </c>
      <c r="D37" s="15" t="s">
        <v>68</v>
      </c>
      <c r="E37" s="16"/>
      <c r="F37" s="15" t="s">
        <v>21</v>
      </c>
      <c r="G37" s="15"/>
      <c r="H37" s="17">
        <v>6.1</v>
      </c>
      <c r="I37" s="17">
        <v>-200</v>
      </c>
      <c r="J37" s="17">
        <v>-1220</v>
      </c>
      <c r="K37" s="18" t="s">
        <v>111</v>
      </c>
      <c r="L37" s="19" t="s">
        <v>23</v>
      </c>
      <c r="M37" s="15"/>
    </row>
    <row r="38" ht="17.45" customHeight="1" spans="1:13">
      <c r="A38" s="14" t="s">
        <v>112</v>
      </c>
      <c r="B38" s="15" t="s">
        <v>58</v>
      </c>
      <c r="C38" s="15" t="s">
        <v>59</v>
      </c>
      <c r="D38" s="15" t="s">
        <v>60</v>
      </c>
      <c r="E38" s="16"/>
      <c r="F38" s="15" t="s">
        <v>21</v>
      </c>
      <c r="G38" s="15"/>
      <c r="H38" s="17">
        <v>9</v>
      </c>
      <c r="I38" s="17">
        <v>300</v>
      </c>
      <c r="J38" s="17">
        <v>2700</v>
      </c>
      <c r="K38" s="18" t="s">
        <v>113</v>
      </c>
      <c r="L38" s="19" t="s">
        <v>23</v>
      </c>
      <c r="M38" s="15">
        <v>300</v>
      </c>
    </row>
    <row r="39" ht="16.75" customHeight="1" spans="1:13">
      <c r="A39" s="14" t="s">
        <v>114</v>
      </c>
      <c r="B39" s="15" t="s">
        <v>115</v>
      </c>
      <c r="C39" s="15" t="s">
        <v>19</v>
      </c>
      <c r="D39" s="15" t="s">
        <v>20</v>
      </c>
      <c r="E39" s="16"/>
      <c r="F39" s="15" t="s">
        <v>21</v>
      </c>
      <c r="G39" s="15"/>
      <c r="H39" s="17">
        <v>650</v>
      </c>
      <c r="I39" s="17">
        <v>23</v>
      </c>
      <c r="J39" s="17">
        <v>14950</v>
      </c>
      <c r="K39" s="18" t="s">
        <v>116</v>
      </c>
      <c r="L39" s="19" t="s">
        <v>23</v>
      </c>
      <c r="M39" s="15">
        <v>23</v>
      </c>
    </row>
    <row r="40" ht="17.45" customHeight="1" spans="1:13">
      <c r="A40" s="14" t="s">
        <v>117</v>
      </c>
      <c r="B40" s="15" t="s">
        <v>118</v>
      </c>
      <c r="C40" s="15" t="s">
        <v>19</v>
      </c>
      <c r="D40" s="15" t="s">
        <v>20</v>
      </c>
      <c r="E40" s="16"/>
      <c r="F40" s="15" t="s">
        <v>21</v>
      </c>
      <c r="G40" s="15"/>
      <c r="H40" s="17">
        <v>240</v>
      </c>
      <c r="I40" s="17">
        <v>35</v>
      </c>
      <c r="J40" s="17">
        <v>8400</v>
      </c>
      <c r="K40" s="18" t="s">
        <v>119</v>
      </c>
      <c r="L40" s="19" t="s">
        <v>23</v>
      </c>
      <c r="M40" s="15">
        <v>35</v>
      </c>
    </row>
    <row r="41" ht="17.45" customHeight="1" spans="1:13">
      <c r="A41" s="14" t="s">
        <v>120</v>
      </c>
      <c r="B41" s="15" t="s">
        <v>121</v>
      </c>
      <c r="C41" s="15" t="s">
        <v>19</v>
      </c>
      <c r="D41" s="15" t="s">
        <v>68</v>
      </c>
      <c r="E41" s="16"/>
      <c r="F41" s="15" t="s">
        <v>21</v>
      </c>
      <c r="G41" s="15"/>
      <c r="H41" s="17">
        <v>9</v>
      </c>
      <c r="I41" s="17">
        <v>5</v>
      </c>
      <c r="J41" s="17">
        <v>45</v>
      </c>
      <c r="K41" s="18" t="s">
        <v>122</v>
      </c>
      <c r="L41" s="19" t="s">
        <v>23</v>
      </c>
      <c r="M41" s="15">
        <v>5</v>
      </c>
    </row>
    <row r="42" ht="16.75" customHeight="1" spans="1:13">
      <c r="A42" s="14" t="s">
        <v>123</v>
      </c>
      <c r="B42" s="15" t="s">
        <v>124</v>
      </c>
      <c r="C42" s="15" t="s">
        <v>125</v>
      </c>
      <c r="D42" s="15" t="s">
        <v>20</v>
      </c>
      <c r="E42" s="16"/>
      <c r="F42" s="15" t="s">
        <v>21</v>
      </c>
      <c r="G42" s="15"/>
      <c r="H42" s="17">
        <v>434.8082</v>
      </c>
      <c r="I42" s="17">
        <v>33</v>
      </c>
      <c r="J42" s="17">
        <v>14348.67</v>
      </c>
      <c r="K42" s="18" t="s">
        <v>126</v>
      </c>
      <c r="L42" s="19" t="s">
        <v>23</v>
      </c>
      <c r="M42" s="15">
        <v>33</v>
      </c>
    </row>
    <row r="43" ht="17.45" customHeight="1" spans="1:13">
      <c r="A43" s="14" t="s">
        <v>127</v>
      </c>
      <c r="B43" s="15" t="s">
        <v>128</v>
      </c>
      <c r="C43" s="15" t="s">
        <v>129</v>
      </c>
      <c r="D43" s="15" t="s">
        <v>68</v>
      </c>
      <c r="E43" s="16"/>
      <c r="F43" s="15" t="s">
        <v>21</v>
      </c>
      <c r="G43" s="15"/>
      <c r="H43" s="17">
        <v>0.94</v>
      </c>
      <c r="I43" s="17">
        <v>1000</v>
      </c>
      <c r="J43" s="17">
        <v>940</v>
      </c>
      <c r="K43" s="18" t="s">
        <v>130</v>
      </c>
      <c r="L43" s="19" t="s">
        <v>70</v>
      </c>
      <c r="M43" s="15">
        <v>789</v>
      </c>
    </row>
    <row r="44" ht="17.45" customHeight="1" spans="1:13">
      <c r="A44" s="14" t="s">
        <v>131</v>
      </c>
      <c r="B44" s="15" t="s">
        <v>132</v>
      </c>
      <c r="C44" s="15" t="s">
        <v>19</v>
      </c>
      <c r="D44" s="15" t="s">
        <v>20</v>
      </c>
      <c r="E44" s="16"/>
      <c r="F44" s="15" t="s">
        <v>21</v>
      </c>
      <c r="G44" s="15"/>
      <c r="H44" s="17">
        <v>280</v>
      </c>
      <c r="I44" s="17">
        <v>45</v>
      </c>
      <c r="J44" s="17">
        <v>12600</v>
      </c>
      <c r="K44" s="18" t="s">
        <v>133</v>
      </c>
      <c r="L44" s="19" t="s">
        <v>23</v>
      </c>
      <c r="M44" s="15">
        <v>45</v>
      </c>
    </row>
    <row r="45" ht="16.75" customHeight="1" spans="1:13">
      <c r="A45" s="14" t="s">
        <v>134</v>
      </c>
      <c r="B45" s="15" t="s">
        <v>135</v>
      </c>
      <c r="C45" s="15" t="s">
        <v>59</v>
      </c>
      <c r="D45" s="15" t="s">
        <v>68</v>
      </c>
      <c r="E45" s="16"/>
      <c r="F45" s="15" t="s">
        <v>21</v>
      </c>
      <c r="G45" s="15"/>
      <c r="H45" s="17">
        <v>2</v>
      </c>
      <c r="I45" s="17">
        <v>100</v>
      </c>
      <c r="J45" s="17">
        <v>200</v>
      </c>
      <c r="K45" s="18" t="s">
        <v>136</v>
      </c>
      <c r="L45" s="19" t="s">
        <v>23</v>
      </c>
      <c r="M45" s="15">
        <v>69</v>
      </c>
    </row>
    <row r="46" ht="17.45" customHeight="1" spans="1:13">
      <c r="A46" s="14" t="s">
        <v>137</v>
      </c>
      <c r="B46" s="15" t="s">
        <v>138</v>
      </c>
      <c r="C46" s="15" t="s">
        <v>19</v>
      </c>
      <c r="D46" s="15" t="s">
        <v>20</v>
      </c>
      <c r="E46" s="16"/>
      <c r="F46" s="15" t="s">
        <v>21</v>
      </c>
      <c r="G46" s="15"/>
      <c r="H46" s="17">
        <v>14.5</v>
      </c>
      <c r="I46" s="17">
        <v>-6</v>
      </c>
      <c r="J46" s="17">
        <v>-87</v>
      </c>
      <c r="K46" s="18" t="s">
        <v>139</v>
      </c>
      <c r="L46" s="19" t="s">
        <v>23</v>
      </c>
      <c r="M46" s="15"/>
    </row>
    <row r="47" ht="16.75" customHeight="1" spans="1:13">
      <c r="A47" s="14" t="s">
        <v>140</v>
      </c>
      <c r="B47" s="15" t="s">
        <v>141</v>
      </c>
      <c r="C47" s="15" t="s">
        <v>67</v>
      </c>
      <c r="D47" s="15" t="s">
        <v>20</v>
      </c>
      <c r="E47" s="16"/>
      <c r="F47" s="15" t="s">
        <v>21</v>
      </c>
      <c r="G47" s="15"/>
      <c r="H47" s="17">
        <v>150</v>
      </c>
      <c r="I47" s="17">
        <v>12</v>
      </c>
      <c r="J47" s="17">
        <v>1800</v>
      </c>
      <c r="K47" s="18" t="s">
        <v>142</v>
      </c>
      <c r="L47" s="19" t="s">
        <v>70</v>
      </c>
      <c r="M47" s="15">
        <v>6</v>
      </c>
    </row>
    <row r="48" ht="17.45" customHeight="1" spans="1:13">
      <c r="A48" s="14" t="s">
        <v>143</v>
      </c>
      <c r="B48" s="15" t="s">
        <v>110</v>
      </c>
      <c r="C48" s="15" t="s">
        <v>67</v>
      </c>
      <c r="D48" s="15" t="s">
        <v>68</v>
      </c>
      <c r="E48" s="16"/>
      <c r="F48" s="15" t="s">
        <v>21</v>
      </c>
      <c r="G48" s="15"/>
      <c r="H48" s="17">
        <v>6.1</v>
      </c>
      <c r="I48" s="17">
        <v>200</v>
      </c>
      <c r="J48" s="17">
        <v>1220</v>
      </c>
      <c r="K48" s="18" t="s">
        <v>144</v>
      </c>
      <c r="L48" s="19" t="s">
        <v>23</v>
      </c>
      <c r="M48" s="15">
        <v>154</v>
      </c>
    </row>
    <row r="49" ht="17.45" customHeight="1" spans="1:13">
      <c r="A49" s="14" t="s">
        <v>145</v>
      </c>
      <c r="B49" s="15" t="s">
        <v>146</v>
      </c>
      <c r="C49" s="15" t="s">
        <v>19</v>
      </c>
      <c r="D49" s="15" t="s">
        <v>68</v>
      </c>
      <c r="E49" s="16"/>
      <c r="F49" s="15" t="s">
        <v>21</v>
      </c>
      <c r="G49" s="15"/>
      <c r="H49" s="17">
        <v>0.14</v>
      </c>
      <c r="I49" s="17">
        <v>2000</v>
      </c>
      <c r="J49" s="17">
        <v>280</v>
      </c>
      <c r="K49" s="18" t="s">
        <v>147</v>
      </c>
      <c r="L49" s="19" t="s">
        <v>70</v>
      </c>
      <c r="M49" s="15">
        <v>1650</v>
      </c>
    </row>
    <row r="50" ht="16.75" customHeight="1" spans="1:13">
      <c r="A50" s="14" t="s">
        <v>148</v>
      </c>
      <c r="B50" s="15" t="s">
        <v>110</v>
      </c>
      <c r="C50" s="15" t="s">
        <v>67</v>
      </c>
      <c r="D50" s="15" t="s">
        <v>68</v>
      </c>
      <c r="E50" s="16"/>
      <c r="F50" s="15" t="s">
        <v>21</v>
      </c>
      <c r="G50" s="15"/>
      <c r="H50" s="17">
        <v>6.1</v>
      </c>
      <c r="I50" s="17">
        <v>-200</v>
      </c>
      <c r="J50" s="17">
        <v>-1220</v>
      </c>
      <c r="K50" s="18" t="s">
        <v>149</v>
      </c>
      <c r="L50" s="19" t="s">
        <v>23</v>
      </c>
      <c r="M50" s="15"/>
    </row>
    <row r="51" ht="17.45" customHeight="1" spans="1:13">
      <c r="A51" s="14" t="s">
        <v>150</v>
      </c>
      <c r="B51" s="15" t="s">
        <v>151</v>
      </c>
      <c r="C51" s="15" t="s">
        <v>19</v>
      </c>
      <c r="D51" s="15" t="s">
        <v>68</v>
      </c>
      <c r="E51" s="16"/>
      <c r="F51" s="15" t="s">
        <v>21</v>
      </c>
      <c r="G51" s="15"/>
      <c r="H51" s="17">
        <v>0.2</v>
      </c>
      <c r="I51" s="17">
        <v>2000</v>
      </c>
      <c r="J51" s="17">
        <v>400</v>
      </c>
      <c r="K51" s="18" t="s">
        <v>152</v>
      </c>
      <c r="L51" s="19" t="s">
        <v>70</v>
      </c>
      <c r="M51" s="15">
        <v>1700</v>
      </c>
    </row>
    <row r="52" ht="17.45" customHeight="1" spans="1:13">
      <c r="A52" s="14" t="s">
        <v>153</v>
      </c>
      <c r="B52" s="15" t="s">
        <v>154</v>
      </c>
      <c r="C52" s="15" t="s">
        <v>59</v>
      </c>
      <c r="D52" s="15" t="s">
        <v>60</v>
      </c>
      <c r="E52" s="16"/>
      <c r="F52" s="15" t="s">
        <v>21</v>
      </c>
      <c r="G52" s="15"/>
      <c r="H52" s="17">
        <v>15</v>
      </c>
      <c r="I52" s="17">
        <v>120</v>
      </c>
      <c r="J52" s="17">
        <v>1800</v>
      </c>
      <c r="K52" s="18" t="s">
        <v>155</v>
      </c>
      <c r="L52" s="19" t="s">
        <v>70</v>
      </c>
      <c r="M52" s="15">
        <v>120</v>
      </c>
    </row>
    <row r="53" ht="16.75" customHeight="1" spans="1:13">
      <c r="A53" s="14" t="s">
        <v>156</v>
      </c>
      <c r="B53" s="15" t="s">
        <v>157</v>
      </c>
      <c r="C53" s="15" t="s">
        <v>125</v>
      </c>
      <c r="D53" s="15" t="s">
        <v>60</v>
      </c>
      <c r="E53" s="16"/>
      <c r="F53" s="15" t="s">
        <v>21</v>
      </c>
      <c r="G53" s="15"/>
      <c r="H53" s="17">
        <v>45</v>
      </c>
      <c r="I53" s="17">
        <v>65</v>
      </c>
      <c r="J53" s="17">
        <v>2925</v>
      </c>
      <c r="K53" s="18" t="s">
        <v>158</v>
      </c>
      <c r="L53" s="19" t="s">
        <v>70</v>
      </c>
      <c r="M53" s="15">
        <v>65</v>
      </c>
    </row>
    <row r="54" ht="17.45" customHeight="1" spans="1:13">
      <c r="A54" s="14" t="s">
        <v>159</v>
      </c>
      <c r="B54" s="15" t="s">
        <v>160</v>
      </c>
      <c r="C54" s="15" t="s">
        <v>19</v>
      </c>
      <c r="D54" s="15" t="s">
        <v>20</v>
      </c>
      <c r="E54" s="16"/>
      <c r="F54" s="15" t="s">
        <v>21</v>
      </c>
      <c r="G54" s="15"/>
      <c r="H54" s="17">
        <v>39.805</v>
      </c>
      <c r="I54" s="17">
        <v>2</v>
      </c>
      <c r="J54" s="17">
        <v>79.61</v>
      </c>
      <c r="K54" s="18" t="s">
        <v>161</v>
      </c>
      <c r="L54" s="19" t="s">
        <v>23</v>
      </c>
      <c r="M54" s="15">
        <v>2</v>
      </c>
    </row>
    <row r="55" ht="16.75" customHeight="1" spans="1:13">
      <c r="A55" s="14" t="s">
        <v>162</v>
      </c>
      <c r="B55" s="15" t="s">
        <v>62</v>
      </c>
      <c r="C55" s="15" t="s">
        <v>19</v>
      </c>
      <c r="D55" s="15" t="s">
        <v>20</v>
      </c>
      <c r="E55" s="16"/>
      <c r="F55" s="15" t="s">
        <v>21</v>
      </c>
      <c r="G55" s="15"/>
      <c r="H55" s="17">
        <v>32</v>
      </c>
      <c r="I55" s="17">
        <v>45</v>
      </c>
      <c r="J55" s="17">
        <v>1440</v>
      </c>
      <c r="K55" s="18" t="s">
        <v>163</v>
      </c>
      <c r="L55" s="19" t="s">
        <v>70</v>
      </c>
      <c r="M55" s="15">
        <v>45</v>
      </c>
    </row>
    <row r="56" ht="17.45" customHeight="1" spans="1:13">
      <c r="A56" s="14" t="s">
        <v>164</v>
      </c>
      <c r="B56" s="15" t="s">
        <v>165</v>
      </c>
      <c r="C56" s="15" t="s">
        <v>19</v>
      </c>
      <c r="D56" s="15" t="s">
        <v>60</v>
      </c>
      <c r="E56" s="16"/>
      <c r="F56" s="15" t="s">
        <v>21</v>
      </c>
      <c r="G56" s="15"/>
      <c r="H56" s="17">
        <v>28</v>
      </c>
      <c r="I56" s="17">
        <v>65</v>
      </c>
      <c r="J56" s="17">
        <v>1820</v>
      </c>
      <c r="K56" s="18" t="s">
        <v>166</v>
      </c>
      <c r="L56" s="19" t="s">
        <v>70</v>
      </c>
      <c r="M56" s="15">
        <v>65</v>
      </c>
    </row>
    <row r="57" ht="17.45" customHeight="1" spans="1:13">
      <c r="A57" s="14" t="s">
        <v>167</v>
      </c>
      <c r="B57" s="15" t="s">
        <v>87</v>
      </c>
      <c r="C57" s="15" t="s">
        <v>19</v>
      </c>
      <c r="D57" s="15" t="s">
        <v>20</v>
      </c>
      <c r="E57" s="16"/>
      <c r="F57" s="15" t="s">
        <v>21</v>
      </c>
      <c r="G57" s="15"/>
      <c r="H57" s="17">
        <v>35</v>
      </c>
      <c r="I57" s="17">
        <v>45</v>
      </c>
      <c r="J57" s="17">
        <v>1575</v>
      </c>
      <c r="K57" s="18" t="s">
        <v>168</v>
      </c>
      <c r="L57" s="19" t="s">
        <v>70</v>
      </c>
      <c r="M57" s="15">
        <v>45</v>
      </c>
    </row>
    <row r="58" ht="16.75" customHeight="1" spans="1:13">
      <c r="A58" s="14" t="s">
        <v>169</v>
      </c>
      <c r="B58" s="15" t="s">
        <v>170</v>
      </c>
      <c r="C58" s="15" t="s">
        <v>19</v>
      </c>
      <c r="D58" s="15" t="s">
        <v>20</v>
      </c>
      <c r="E58" s="16"/>
      <c r="F58" s="15" t="s">
        <v>21</v>
      </c>
      <c r="G58" s="15"/>
      <c r="H58" s="17">
        <v>72</v>
      </c>
      <c r="I58" s="17">
        <v>50</v>
      </c>
      <c r="J58" s="17">
        <v>3600</v>
      </c>
      <c r="K58" s="18" t="s">
        <v>171</v>
      </c>
      <c r="L58" s="19" t="s">
        <v>70</v>
      </c>
      <c r="M58" s="15">
        <v>50</v>
      </c>
    </row>
    <row r="59" ht="17.45" customHeight="1" spans="1:13">
      <c r="A59" s="14" t="s">
        <v>172</v>
      </c>
      <c r="B59" s="15" t="s">
        <v>66</v>
      </c>
      <c r="C59" s="15" t="s">
        <v>67</v>
      </c>
      <c r="D59" s="15" t="s">
        <v>68</v>
      </c>
      <c r="E59" s="16"/>
      <c r="F59" s="15" t="s">
        <v>21</v>
      </c>
      <c r="G59" s="15"/>
      <c r="H59" s="17">
        <v>6.1</v>
      </c>
      <c r="I59" s="17">
        <v>-200</v>
      </c>
      <c r="J59" s="17">
        <v>-1220</v>
      </c>
      <c r="K59" s="18" t="s">
        <v>173</v>
      </c>
      <c r="L59" s="19" t="s">
        <v>23</v>
      </c>
      <c r="M59" s="15"/>
    </row>
    <row r="60" ht="16.75" customHeight="1" spans="1:13">
      <c r="A60" s="14" t="s">
        <v>174</v>
      </c>
      <c r="B60" s="15" t="s">
        <v>175</v>
      </c>
      <c r="C60" s="15" t="s">
        <v>19</v>
      </c>
      <c r="D60" s="15" t="s">
        <v>20</v>
      </c>
      <c r="E60" s="16"/>
      <c r="F60" s="15" t="s">
        <v>21</v>
      </c>
      <c r="G60" s="15"/>
      <c r="H60" s="17">
        <v>55</v>
      </c>
      <c r="I60" s="17">
        <v>45</v>
      </c>
      <c r="J60" s="17">
        <v>2475</v>
      </c>
      <c r="K60" s="18" t="s">
        <v>176</v>
      </c>
      <c r="L60" s="19" t="s">
        <v>70</v>
      </c>
      <c r="M60" s="15">
        <v>45</v>
      </c>
    </row>
    <row r="61" ht="17.45" customHeight="1" spans="1:13">
      <c r="A61" s="14" t="s">
        <v>177</v>
      </c>
      <c r="B61" s="15" t="s">
        <v>178</v>
      </c>
      <c r="C61" s="15" t="s">
        <v>179</v>
      </c>
      <c r="D61" s="15" t="s">
        <v>20</v>
      </c>
      <c r="E61" s="16"/>
      <c r="F61" s="15" t="s">
        <v>21</v>
      </c>
      <c r="G61" s="15"/>
      <c r="H61" s="17">
        <v>350</v>
      </c>
      <c r="I61" s="17">
        <v>6</v>
      </c>
      <c r="J61" s="17">
        <v>2100</v>
      </c>
      <c r="K61" s="18" t="s">
        <v>180</v>
      </c>
      <c r="L61" s="19" t="s">
        <v>70</v>
      </c>
      <c r="M61" s="15">
        <v>6</v>
      </c>
    </row>
    <row r="62" ht="17.45" customHeight="1" spans="1:13">
      <c r="A62" s="14" t="s">
        <v>181</v>
      </c>
      <c r="B62" s="15" t="s">
        <v>66</v>
      </c>
      <c r="C62" s="15" t="s">
        <v>67</v>
      </c>
      <c r="D62" s="15" t="s">
        <v>68</v>
      </c>
      <c r="E62" s="16"/>
      <c r="F62" s="15" t="s">
        <v>21</v>
      </c>
      <c r="G62" s="15"/>
      <c r="H62" s="17">
        <v>6.1</v>
      </c>
      <c r="I62" s="17">
        <v>200</v>
      </c>
      <c r="J62" s="17">
        <v>1220</v>
      </c>
      <c r="K62" s="18" t="s">
        <v>182</v>
      </c>
      <c r="L62" s="19" t="s">
        <v>70</v>
      </c>
      <c r="M62" s="15">
        <v>152</v>
      </c>
    </row>
    <row r="63" ht="16.75" customHeight="1" spans="1:13">
      <c r="A63" s="14" t="s">
        <v>183</v>
      </c>
      <c r="B63" s="15" t="s">
        <v>184</v>
      </c>
      <c r="C63" s="15" t="s">
        <v>19</v>
      </c>
      <c r="D63" s="15" t="s">
        <v>20</v>
      </c>
      <c r="E63" s="16"/>
      <c r="F63" s="15" t="s">
        <v>21</v>
      </c>
      <c r="G63" s="15"/>
      <c r="H63" s="17">
        <v>9.7033</v>
      </c>
      <c r="I63" s="17">
        <v>3</v>
      </c>
      <c r="J63" s="17">
        <v>29.11</v>
      </c>
      <c r="K63" s="18" t="s">
        <v>185</v>
      </c>
      <c r="L63" s="19" t="s">
        <v>23</v>
      </c>
      <c r="M63" s="15">
        <v>3</v>
      </c>
    </row>
    <row r="64" ht="17.45" customHeight="1" spans="1:13">
      <c r="A64" s="14" t="s">
        <v>186</v>
      </c>
      <c r="B64" s="15" t="s">
        <v>87</v>
      </c>
      <c r="C64" s="15" t="s">
        <v>19</v>
      </c>
      <c r="D64" s="15" t="s">
        <v>20</v>
      </c>
      <c r="E64" s="16"/>
      <c r="F64" s="15" t="s">
        <v>21</v>
      </c>
      <c r="G64" s="15"/>
      <c r="H64" s="17">
        <v>35</v>
      </c>
      <c r="I64" s="17">
        <v>-45</v>
      </c>
      <c r="J64" s="17">
        <v>-1575</v>
      </c>
      <c r="K64" s="18" t="s">
        <v>187</v>
      </c>
      <c r="L64" s="19" t="s">
        <v>23</v>
      </c>
      <c r="M64" s="15"/>
    </row>
    <row r="65" ht="17.45" customHeight="1" spans="1:13">
      <c r="A65" s="14" t="s">
        <v>188</v>
      </c>
      <c r="B65" s="15" t="s">
        <v>189</v>
      </c>
      <c r="C65" s="15" t="s">
        <v>19</v>
      </c>
      <c r="D65" s="15" t="s">
        <v>20</v>
      </c>
      <c r="E65" s="16"/>
      <c r="F65" s="15" t="s">
        <v>21</v>
      </c>
      <c r="G65" s="15"/>
      <c r="H65" s="17">
        <v>28</v>
      </c>
      <c r="I65" s="17">
        <v>45</v>
      </c>
      <c r="J65" s="17">
        <v>1260</v>
      </c>
      <c r="K65" s="18" t="s">
        <v>190</v>
      </c>
      <c r="L65" s="19" t="s">
        <v>70</v>
      </c>
      <c r="M65" s="15">
        <v>45</v>
      </c>
    </row>
    <row r="66" ht="16.75" customHeight="1" spans="1:13">
      <c r="A66" s="14" t="s">
        <v>191</v>
      </c>
      <c r="B66" s="15" t="s">
        <v>192</v>
      </c>
      <c r="C66" s="15" t="s">
        <v>67</v>
      </c>
      <c r="D66" s="15" t="s">
        <v>68</v>
      </c>
      <c r="E66" s="16"/>
      <c r="F66" s="15" t="s">
        <v>21</v>
      </c>
      <c r="G66" s="15"/>
      <c r="H66" s="17">
        <v>6.1</v>
      </c>
      <c r="I66" s="17">
        <v>200</v>
      </c>
      <c r="J66" s="17">
        <v>1220</v>
      </c>
      <c r="K66" s="18" t="s">
        <v>193</v>
      </c>
      <c r="L66" s="19" t="s">
        <v>70</v>
      </c>
      <c r="M66" s="15">
        <v>154</v>
      </c>
    </row>
    <row r="67" ht="17.45" customHeight="1" spans="1:13">
      <c r="A67" s="14" t="s">
        <v>194</v>
      </c>
      <c r="B67" s="15" t="s">
        <v>110</v>
      </c>
      <c r="C67" s="15" t="s">
        <v>67</v>
      </c>
      <c r="D67" s="15" t="s">
        <v>68</v>
      </c>
      <c r="E67" s="16"/>
      <c r="F67" s="15" t="s">
        <v>21</v>
      </c>
      <c r="G67" s="15"/>
      <c r="H67" s="17">
        <v>6.1</v>
      </c>
      <c r="I67" s="17">
        <v>200</v>
      </c>
      <c r="J67" s="17">
        <v>1220</v>
      </c>
      <c r="K67" s="18" t="s">
        <v>195</v>
      </c>
      <c r="L67" s="19" t="s">
        <v>70</v>
      </c>
      <c r="M67" s="15"/>
    </row>
    <row r="68" ht="16.75" customHeight="1" spans="1:13">
      <c r="A68" s="14" t="s">
        <v>196</v>
      </c>
      <c r="B68" s="15" t="s">
        <v>197</v>
      </c>
      <c r="C68" s="15" t="s">
        <v>19</v>
      </c>
      <c r="D68" s="15" t="s">
        <v>20</v>
      </c>
      <c r="E68" s="16"/>
      <c r="F68" s="15" t="s">
        <v>21</v>
      </c>
      <c r="G68" s="15"/>
      <c r="H68" s="17">
        <v>800</v>
      </c>
      <c r="I68" s="17">
        <v>23</v>
      </c>
      <c r="J68" s="17">
        <v>18400</v>
      </c>
      <c r="K68" s="18" t="s">
        <v>198</v>
      </c>
      <c r="L68" s="19" t="s">
        <v>23</v>
      </c>
      <c r="M68" s="15">
        <v>23</v>
      </c>
    </row>
    <row r="69" ht="17.45" customHeight="1" spans="1:13">
      <c r="A69" s="14" t="s">
        <v>199</v>
      </c>
      <c r="B69" s="15" t="s">
        <v>200</v>
      </c>
      <c r="C69" s="15" t="s">
        <v>94</v>
      </c>
      <c r="D69" s="15" t="s">
        <v>20</v>
      </c>
      <c r="E69" s="16"/>
      <c r="F69" s="15" t="s">
        <v>21</v>
      </c>
      <c r="G69" s="15"/>
      <c r="H69" s="17">
        <v>550</v>
      </c>
      <c r="I69" s="17">
        <v>3</v>
      </c>
      <c r="J69" s="17">
        <v>1650</v>
      </c>
      <c r="K69" s="18" t="s">
        <v>201</v>
      </c>
      <c r="L69" s="19" t="s">
        <v>23</v>
      </c>
      <c r="M69" s="15">
        <v>3</v>
      </c>
    </row>
    <row r="70" ht="17.45" customHeight="1" spans="1:13">
      <c r="A70" s="14" t="s">
        <v>202</v>
      </c>
      <c r="B70" s="15" t="s">
        <v>203</v>
      </c>
      <c r="C70" s="15" t="s">
        <v>19</v>
      </c>
      <c r="D70" s="15" t="s">
        <v>68</v>
      </c>
      <c r="E70" s="16"/>
      <c r="F70" s="15" t="s">
        <v>21</v>
      </c>
      <c r="G70" s="15"/>
      <c r="H70" s="17">
        <v>14.5</v>
      </c>
      <c r="I70" s="17">
        <v>100</v>
      </c>
      <c r="J70" s="17">
        <v>1450</v>
      </c>
      <c r="K70" s="18" t="s">
        <v>204</v>
      </c>
      <c r="L70" s="19" t="s">
        <v>70</v>
      </c>
      <c r="M70" s="15">
        <v>100</v>
      </c>
    </row>
    <row r="71" ht="16.75" customHeight="1" spans="1:13">
      <c r="A71" s="14" t="s">
        <v>205</v>
      </c>
      <c r="B71" s="15" t="s">
        <v>206</v>
      </c>
      <c r="C71" s="15" t="s">
        <v>19</v>
      </c>
      <c r="D71" s="15" t="s">
        <v>20</v>
      </c>
      <c r="E71" s="16"/>
      <c r="F71" s="15" t="s">
        <v>21</v>
      </c>
      <c r="G71" s="15"/>
      <c r="H71" s="17">
        <v>580</v>
      </c>
      <c r="I71" s="17">
        <v>53</v>
      </c>
      <c r="J71" s="17">
        <v>30740</v>
      </c>
      <c r="K71" s="18" t="s">
        <v>207</v>
      </c>
      <c r="L71" s="19" t="s">
        <v>23</v>
      </c>
      <c r="M71" s="15">
        <v>53</v>
      </c>
    </row>
    <row r="72" ht="17.45" customHeight="1" spans="1:13">
      <c r="A72" s="14" t="s">
        <v>208</v>
      </c>
      <c r="B72" s="15" t="s">
        <v>165</v>
      </c>
      <c r="C72" s="15" t="s">
        <v>19</v>
      </c>
      <c r="D72" s="15" t="s">
        <v>60</v>
      </c>
      <c r="E72" s="16"/>
      <c r="F72" s="15" t="s">
        <v>21</v>
      </c>
      <c r="G72" s="15"/>
      <c r="H72" s="17">
        <v>28</v>
      </c>
      <c r="I72" s="17">
        <v>-65</v>
      </c>
      <c r="J72" s="17">
        <v>-1820</v>
      </c>
      <c r="K72" s="18" t="s">
        <v>209</v>
      </c>
      <c r="L72" s="19" t="s">
        <v>23</v>
      </c>
      <c r="M72" s="15"/>
    </row>
    <row r="73" ht="17.45" customHeight="1" spans="1:13">
      <c r="A73" s="14" t="s">
        <v>210</v>
      </c>
      <c r="B73" s="15" t="s">
        <v>211</v>
      </c>
      <c r="C73" s="15" t="s">
        <v>19</v>
      </c>
      <c r="D73" s="15" t="s">
        <v>20</v>
      </c>
      <c r="E73" s="16"/>
      <c r="F73" s="15" t="s">
        <v>21</v>
      </c>
      <c r="G73" s="15"/>
      <c r="H73" s="17">
        <v>113</v>
      </c>
      <c r="I73" s="17">
        <v>50</v>
      </c>
      <c r="J73" s="17">
        <v>5650</v>
      </c>
      <c r="K73" s="18" t="s">
        <v>212</v>
      </c>
      <c r="L73" s="19" t="s">
        <v>70</v>
      </c>
      <c r="M73" s="15">
        <v>50</v>
      </c>
    </row>
    <row r="74" ht="16.75" customHeight="1" spans="1:13">
      <c r="A74" s="14" t="s">
        <v>213</v>
      </c>
      <c r="B74" s="15" t="s">
        <v>214</v>
      </c>
      <c r="C74" s="15" t="s">
        <v>67</v>
      </c>
      <c r="D74" s="15" t="s">
        <v>68</v>
      </c>
      <c r="E74" s="16"/>
      <c r="F74" s="15" t="s">
        <v>21</v>
      </c>
      <c r="G74" s="15"/>
      <c r="H74" s="17">
        <v>25</v>
      </c>
      <c r="I74" s="17">
        <v>8</v>
      </c>
      <c r="J74" s="17">
        <v>200</v>
      </c>
      <c r="K74" s="18" t="s">
        <v>215</v>
      </c>
      <c r="L74" s="19" t="s">
        <v>23</v>
      </c>
      <c r="M74" s="15">
        <v>8</v>
      </c>
    </row>
    <row r="75" ht="17.45" customHeight="1" spans="1:13">
      <c r="A75" s="14" t="s">
        <v>216</v>
      </c>
      <c r="B75" s="15" t="s">
        <v>217</v>
      </c>
      <c r="C75" s="15" t="s">
        <v>104</v>
      </c>
      <c r="D75" s="15" t="s">
        <v>68</v>
      </c>
      <c r="E75" s="16"/>
      <c r="F75" s="15" t="s">
        <v>21</v>
      </c>
      <c r="G75" s="15"/>
      <c r="H75" s="17">
        <v>4</v>
      </c>
      <c r="I75" s="17">
        <v>10</v>
      </c>
      <c r="J75" s="17">
        <v>40</v>
      </c>
      <c r="K75" s="18" t="s">
        <v>218</v>
      </c>
      <c r="L75" s="19" t="s">
        <v>23</v>
      </c>
      <c r="M75" s="15">
        <v>7</v>
      </c>
    </row>
    <row r="76" ht="16.75" customHeight="1" spans="1:13">
      <c r="A76" s="14" t="s">
        <v>219</v>
      </c>
      <c r="B76" s="15" t="s">
        <v>87</v>
      </c>
      <c r="C76" s="15" t="s">
        <v>19</v>
      </c>
      <c r="D76" s="15" t="s">
        <v>20</v>
      </c>
      <c r="E76" s="16"/>
      <c r="F76" s="15" t="s">
        <v>21</v>
      </c>
      <c r="G76" s="15"/>
      <c r="H76" s="17">
        <v>35</v>
      </c>
      <c r="I76" s="17">
        <v>45</v>
      </c>
      <c r="J76" s="17">
        <v>1575</v>
      </c>
      <c r="K76" s="18" t="s">
        <v>220</v>
      </c>
      <c r="L76" s="19" t="s">
        <v>70</v>
      </c>
      <c r="M76" s="15">
        <v>45</v>
      </c>
    </row>
    <row r="77" ht="17.45" customHeight="1" spans="1:13">
      <c r="A77" s="14" t="s">
        <v>221</v>
      </c>
      <c r="B77" s="15" t="s">
        <v>62</v>
      </c>
      <c r="C77" s="15" t="s">
        <v>19</v>
      </c>
      <c r="D77" s="15" t="s">
        <v>20</v>
      </c>
      <c r="E77" s="16"/>
      <c r="F77" s="15" t="s">
        <v>21</v>
      </c>
      <c r="G77" s="15"/>
      <c r="H77" s="17">
        <v>32</v>
      </c>
      <c r="I77" s="17">
        <v>45</v>
      </c>
      <c r="J77" s="17">
        <v>1440</v>
      </c>
      <c r="K77" s="18" t="s">
        <v>222</v>
      </c>
      <c r="L77" s="19" t="s">
        <v>70</v>
      </c>
      <c r="M77" s="15">
        <v>45</v>
      </c>
    </row>
    <row r="78" ht="17.45" customHeight="1" spans="1:13">
      <c r="A78" s="14" t="s">
        <v>223</v>
      </c>
      <c r="B78" s="15" t="s">
        <v>224</v>
      </c>
      <c r="C78" s="15" t="s">
        <v>225</v>
      </c>
      <c r="D78" s="15" t="s">
        <v>60</v>
      </c>
      <c r="E78" s="16"/>
      <c r="F78" s="15" t="s">
        <v>21</v>
      </c>
      <c r="G78" s="15"/>
      <c r="H78" s="17">
        <v>85</v>
      </c>
      <c r="I78" s="17">
        <v>25</v>
      </c>
      <c r="J78" s="17">
        <v>2125</v>
      </c>
      <c r="K78" s="18" t="s">
        <v>226</v>
      </c>
      <c r="L78" s="19" t="s">
        <v>70</v>
      </c>
      <c r="M78" s="27">
        <v>25</v>
      </c>
    </row>
    <row r="79" ht="16.75" customHeight="1" spans="1:13">
      <c r="A79" s="14" t="s">
        <v>227</v>
      </c>
      <c r="B79" s="15" t="s">
        <v>165</v>
      </c>
      <c r="C79" s="15" t="s">
        <v>19</v>
      </c>
      <c r="D79" s="15" t="s">
        <v>60</v>
      </c>
      <c r="E79" s="16"/>
      <c r="F79" s="15" t="s">
        <v>21</v>
      </c>
      <c r="G79" s="15"/>
      <c r="H79" s="17">
        <v>28</v>
      </c>
      <c r="I79" s="17">
        <v>65</v>
      </c>
      <c r="J79" s="17">
        <v>1820</v>
      </c>
      <c r="K79" s="18" t="s">
        <v>228</v>
      </c>
      <c r="L79" s="19" t="s">
        <v>70</v>
      </c>
      <c r="M79" s="15"/>
    </row>
    <row r="80" ht="26.9" customHeight="1" spans="1:13">
      <c r="A80" s="14" t="s">
        <v>229</v>
      </c>
      <c r="B80" s="15" t="s">
        <v>230</v>
      </c>
      <c r="C80" s="15" t="s">
        <v>19</v>
      </c>
      <c r="D80" s="15" t="s">
        <v>20</v>
      </c>
      <c r="E80" s="16"/>
      <c r="F80" s="15" t="s">
        <v>21</v>
      </c>
      <c r="G80" s="15"/>
      <c r="H80" s="17">
        <v>2.784</v>
      </c>
      <c r="I80" s="17">
        <v>200</v>
      </c>
      <c r="J80" s="17">
        <v>556.8</v>
      </c>
      <c r="K80" s="18" t="s">
        <v>231</v>
      </c>
      <c r="L80" s="19" t="s">
        <v>23</v>
      </c>
      <c r="M80" s="15">
        <v>200</v>
      </c>
    </row>
    <row r="81" ht="17.45" customHeight="1" spans="1:13">
      <c r="A81" s="14" t="s">
        <v>232</v>
      </c>
      <c r="B81" s="15" t="s">
        <v>233</v>
      </c>
      <c r="C81" s="15" t="s">
        <v>19</v>
      </c>
      <c r="D81" s="15" t="s">
        <v>60</v>
      </c>
      <c r="E81" s="16"/>
      <c r="F81" s="15" t="s">
        <v>21</v>
      </c>
      <c r="G81" s="15"/>
      <c r="H81" s="17">
        <v>11.7</v>
      </c>
      <c r="I81" s="17">
        <v>188</v>
      </c>
      <c r="J81" s="17">
        <v>2199.6</v>
      </c>
      <c r="K81" s="18" t="s">
        <v>234</v>
      </c>
      <c r="L81" s="19" t="s">
        <v>70</v>
      </c>
      <c r="M81" s="15">
        <v>188</v>
      </c>
    </row>
    <row r="82" ht="17.45" customHeight="1" spans="1:13">
      <c r="A82" s="14" t="s">
        <v>235</v>
      </c>
      <c r="B82" s="15" t="s">
        <v>138</v>
      </c>
      <c r="C82" s="15" t="s">
        <v>19</v>
      </c>
      <c r="D82" s="15" t="s">
        <v>20</v>
      </c>
      <c r="E82" s="16"/>
      <c r="F82" s="15" t="s">
        <v>21</v>
      </c>
      <c r="G82" s="15"/>
      <c r="H82" s="17">
        <v>14.5</v>
      </c>
      <c r="I82" s="17">
        <v>100</v>
      </c>
      <c r="J82" s="17">
        <v>1450</v>
      </c>
      <c r="K82" s="18" t="s">
        <v>236</v>
      </c>
      <c r="L82" s="19" t="s">
        <v>70</v>
      </c>
      <c r="M82" s="15"/>
    </row>
    <row r="83" ht="16.75" customHeight="1" spans="1:13">
      <c r="A83" s="14" t="s">
        <v>237</v>
      </c>
      <c r="B83" s="15" t="s">
        <v>238</v>
      </c>
      <c r="C83" s="15" t="s">
        <v>59</v>
      </c>
      <c r="D83" s="15" t="s">
        <v>68</v>
      </c>
      <c r="E83" s="16"/>
      <c r="F83" s="15" t="s">
        <v>21</v>
      </c>
      <c r="G83" s="15"/>
      <c r="H83" s="17">
        <v>8</v>
      </c>
      <c r="I83" s="17">
        <v>20</v>
      </c>
      <c r="J83" s="17">
        <v>160</v>
      </c>
      <c r="K83" s="18" t="s">
        <v>239</v>
      </c>
      <c r="L83" s="19" t="s">
        <v>23</v>
      </c>
      <c r="M83" s="15">
        <v>19</v>
      </c>
    </row>
    <row r="84" ht="17.45" customHeight="1" spans="1:13">
      <c r="A84" s="14" t="s">
        <v>240</v>
      </c>
      <c r="B84" s="15" t="s">
        <v>241</v>
      </c>
      <c r="C84" s="15" t="s">
        <v>19</v>
      </c>
      <c r="D84" s="15" t="s">
        <v>68</v>
      </c>
      <c r="E84" s="16"/>
      <c r="F84" s="15" t="s">
        <v>21</v>
      </c>
      <c r="G84" s="15"/>
      <c r="H84" s="17">
        <v>15</v>
      </c>
      <c r="I84" s="17">
        <v>6</v>
      </c>
      <c r="J84" s="17">
        <v>90</v>
      </c>
      <c r="K84" s="18" t="s">
        <v>242</v>
      </c>
      <c r="L84" s="19" t="s">
        <v>23</v>
      </c>
      <c r="M84" s="15">
        <v>6</v>
      </c>
    </row>
    <row r="85" ht="17.45" customHeight="1" spans="1:13">
      <c r="A85" s="14" t="s">
        <v>243</v>
      </c>
      <c r="B85" s="15" t="s">
        <v>244</v>
      </c>
      <c r="C85" s="15" t="s">
        <v>67</v>
      </c>
      <c r="D85" s="15" t="s">
        <v>68</v>
      </c>
      <c r="E85" s="16"/>
      <c r="F85" s="15" t="s">
        <v>21</v>
      </c>
      <c r="G85" s="15"/>
      <c r="H85" s="17">
        <v>25</v>
      </c>
      <c r="I85" s="17">
        <v>12</v>
      </c>
      <c r="J85" s="17">
        <v>300</v>
      </c>
      <c r="K85" s="18" t="s">
        <v>245</v>
      </c>
      <c r="L85" s="19" t="s">
        <v>23</v>
      </c>
      <c r="M85" s="15">
        <v>11</v>
      </c>
    </row>
    <row r="86" ht="16.75" customHeight="1" spans="1:13">
      <c r="A86" s="14" t="s">
        <v>246</v>
      </c>
      <c r="B86" s="15" t="s">
        <v>247</v>
      </c>
      <c r="C86" s="15" t="s">
        <v>248</v>
      </c>
      <c r="D86" s="15" t="s">
        <v>20</v>
      </c>
      <c r="E86" s="16"/>
      <c r="F86" s="15" t="s">
        <v>21</v>
      </c>
      <c r="G86" s="15"/>
      <c r="H86" s="17">
        <v>850</v>
      </c>
      <c r="I86" s="17">
        <v>3</v>
      </c>
      <c r="J86" s="17">
        <v>2550</v>
      </c>
      <c r="K86" s="18" t="s">
        <v>249</v>
      </c>
      <c r="L86" s="19" t="s">
        <v>23</v>
      </c>
      <c r="M86" s="15">
        <v>3</v>
      </c>
    </row>
    <row r="87" ht="17.45" customHeight="1" spans="1:13">
      <c r="A87" s="14" t="s">
        <v>250</v>
      </c>
      <c r="B87" s="15" t="s">
        <v>251</v>
      </c>
      <c r="C87" s="15" t="s">
        <v>19</v>
      </c>
      <c r="D87" s="15" t="s">
        <v>20</v>
      </c>
      <c r="E87" s="16"/>
      <c r="F87" s="15" t="s">
        <v>21</v>
      </c>
      <c r="G87" s="15"/>
      <c r="H87" s="17">
        <v>13.5</v>
      </c>
      <c r="I87" s="17">
        <v>100</v>
      </c>
      <c r="J87" s="17">
        <v>1350</v>
      </c>
      <c r="K87" s="18" t="s">
        <v>252</v>
      </c>
      <c r="L87" s="19" t="s">
        <v>23</v>
      </c>
      <c r="M87" s="15">
        <v>100</v>
      </c>
    </row>
    <row r="88" ht="16.75" customHeight="1" spans="1:13">
      <c r="A88" s="14" t="s">
        <v>253</v>
      </c>
      <c r="B88" s="15" t="s">
        <v>254</v>
      </c>
      <c r="C88" s="15" t="s">
        <v>29</v>
      </c>
      <c r="D88" s="15" t="s">
        <v>68</v>
      </c>
      <c r="E88" s="16"/>
      <c r="F88" s="15" t="s">
        <v>21</v>
      </c>
      <c r="G88" s="15"/>
      <c r="H88" s="17">
        <v>2.34</v>
      </c>
      <c r="I88" s="17">
        <v>2000</v>
      </c>
      <c r="J88" s="17">
        <v>4680</v>
      </c>
      <c r="K88" s="18" t="s">
        <v>255</v>
      </c>
      <c r="L88" s="19" t="s">
        <v>70</v>
      </c>
      <c r="M88" s="15">
        <v>1650</v>
      </c>
    </row>
    <row r="89" ht="17.45" customHeight="1" spans="1:13">
      <c r="A89" s="14" t="s">
        <v>256</v>
      </c>
      <c r="B89" s="15" t="s">
        <v>257</v>
      </c>
      <c r="C89" s="15" t="s">
        <v>59</v>
      </c>
      <c r="D89" s="15" t="s">
        <v>60</v>
      </c>
      <c r="E89" s="16"/>
      <c r="F89" s="15" t="s">
        <v>21</v>
      </c>
      <c r="G89" s="15"/>
      <c r="H89" s="17">
        <v>95</v>
      </c>
      <c r="I89" s="17">
        <v>60</v>
      </c>
      <c r="J89" s="17">
        <v>5700</v>
      </c>
      <c r="K89" s="18" t="s">
        <v>258</v>
      </c>
      <c r="L89" s="19" t="s">
        <v>70</v>
      </c>
      <c r="M89" s="15">
        <v>60</v>
      </c>
    </row>
    <row r="90" ht="17.45" customHeight="1" spans="1:13">
      <c r="A90" s="14" t="s">
        <v>259</v>
      </c>
      <c r="B90" s="15" t="s">
        <v>260</v>
      </c>
      <c r="C90" s="15" t="s">
        <v>59</v>
      </c>
      <c r="D90" s="15" t="s">
        <v>60</v>
      </c>
      <c r="E90" s="16"/>
      <c r="F90" s="15" t="s">
        <v>21</v>
      </c>
      <c r="G90" s="15"/>
      <c r="H90" s="17">
        <v>80</v>
      </c>
      <c r="I90" s="17">
        <v>180</v>
      </c>
      <c r="J90" s="17">
        <v>14400</v>
      </c>
      <c r="K90" s="18" t="s">
        <v>261</v>
      </c>
      <c r="L90" s="19" t="s">
        <v>70</v>
      </c>
      <c r="M90" s="28">
        <v>179</v>
      </c>
    </row>
    <row r="91" ht="16.75" customHeight="1" spans="1:13">
      <c r="A91" s="14" t="s">
        <v>262</v>
      </c>
      <c r="B91" s="15" t="s">
        <v>263</v>
      </c>
      <c r="C91" s="15" t="s">
        <v>67</v>
      </c>
      <c r="D91" s="15" t="s">
        <v>68</v>
      </c>
      <c r="E91" s="16"/>
      <c r="F91" s="15" t="s">
        <v>21</v>
      </c>
      <c r="G91" s="15"/>
      <c r="H91" s="17">
        <v>25</v>
      </c>
      <c r="I91" s="17">
        <v>8</v>
      </c>
      <c r="J91" s="17">
        <v>200</v>
      </c>
      <c r="K91" s="18" t="s">
        <v>264</v>
      </c>
      <c r="L91" s="19" t="s">
        <v>23</v>
      </c>
      <c r="M91" s="15">
        <v>8</v>
      </c>
    </row>
    <row r="92" ht="17.45" customHeight="1" spans="1:13">
      <c r="A92" s="14" t="s">
        <v>265</v>
      </c>
      <c r="B92" s="15" t="s">
        <v>62</v>
      </c>
      <c r="C92" s="15" t="s">
        <v>19</v>
      </c>
      <c r="D92" s="15" t="s">
        <v>20</v>
      </c>
      <c r="E92" s="16"/>
      <c r="F92" s="15" t="s">
        <v>21</v>
      </c>
      <c r="G92" s="15"/>
      <c r="H92" s="17">
        <v>32</v>
      </c>
      <c r="I92" s="17">
        <v>45</v>
      </c>
      <c r="J92" s="17">
        <v>1440</v>
      </c>
      <c r="K92" s="18" t="s">
        <v>266</v>
      </c>
      <c r="L92" s="19" t="s">
        <v>70</v>
      </c>
      <c r="M92" s="15">
        <v>45</v>
      </c>
    </row>
    <row r="93" ht="26.9" customHeight="1" spans="1:13">
      <c r="A93" s="14" t="s">
        <v>267</v>
      </c>
      <c r="B93" s="15" t="s">
        <v>268</v>
      </c>
      <c r="C93" s="15" t="s">
        <v>67</v>
      </c>
      <c r="D93" s="15" t="s">
        <v>68</v>
      </c>
      <c r="E93" s="16"/>
      <c r="F93" s="15" t="s">
        <v>21</v>
      </c>
      <c r="G93" s="15"/>
      <c r="H93" s="17">
        <v>25</v>
      </c>
      <c r="I93" s="17">
        <v>20</v>
      </c>
      <c r="J93" s="17">
        <v>500</v>
      </c>
      <c r="K93" s="18" t="s">
        <v>269</v>
      </c>
      <c r="L93" s="19" t="s">
        <v>23</v>
      </c>
      <c r="M93" s="15">
        <v>20</v>
      </c>
    </row>
    <row r="94" ht="16.75" customHeight="1" spans="1:13">
      <c r="A94" s="14" t="s">
        <v>270</v>
      </c>
      <c r="B94" s="15" t="s">
        <v>271</v>
      </c>
      <c r="C94" s="15" t="s">
        <v>29</v>
      </c>
      <c r="D94" s="15" t="s">
        <v>68</v>
      </c>
      <c r="E94" s="16"/>
      <c r="F94" s="15" t="s">
        <v>21</v>
      </c>
      <c r="G94" s="15"/>
      <c r="H94" s="17">
        <v>0.22</v>
      </c>
      <c r="I94" s="17">
        <v>1000</v>
      </c>
      <c r="J94" s="17">
        <v>220</v>
      </c>
      <c r="K94" s="18" t="s">
        <v>272</v>
      </c>
      <c r="L94" s="19" t="s">
        <v>70</v>
      </c>
      <c r="M94" s="27">
        <v>750</v>
      </c>
    </row>
    <row r="95" ht="17.45" customHeight="1" spans="1:13">
      <c r="A95" s="14" t="s">
        <v>273</v>
      </c>
      <c r="B95" s="15" t="s">
        <v>274</v>
      </c>
      <c r="C95" s="15" t="s">
        <v>19</v>
      </c>
      <c r="D95" s="15" t="s">
        <v>20</v>
      </c>
      <c r="E95" s="16"/>
      <c r="F95" s="15" t="s">
        <v>21</v>
      </c>
      <c r="G95" s="15"/>
      <c r="H95" s="17">
        <v>180</v>
      </c>
      <c r="I95" s="17">
        <v>100</v>
      </c>
      <c r="J95" s="17">
        <v>18000</v>
      </c>
      <c r="K95" s="18" t="s">
        <v>275</v>
      </c>
      <c r="L95" s="19" t="s">
        <v>23</v>
      </c>
      <c r="M95" s="15"/>
    </row>
    <row r="96" ht="16.75" customHeight="1" spans="1:13">
      <c r="A96" s="14" t="s">
        <v>276</v>
      </c>
      <c r="B96" s="15" t="s">
        <v>277</v>
      </c>
      <c r="C96" s="15" t="s">
        <v>125</v>
      </c>
      <c r="D96" s="15" t="s">
        <v>60</v>
      </c>
      <c r="E96" s="16"/>
      <c r="F96" s="15" t="s">
        <v>21</v>
      </c>
      <c r="G96" s="15"/>
      <c r="H96" s="17">
        <v>55</v>
      </c>
      <c r="I96" s="17">
        <v>25</v>
      </c>
      <c r="J96" s="17">
        <v>1375</v>
      </c>
      <c r="K96" s="18" t="s">
        <v>278</v>
      </c>
      <c r="L96" s="19" t="s">
        <v>70</v>
      </c>
      <c r="M96" s="15">
        <v>25</v>
      </c>
    </row>
    <row r="97" ht="17.45" customHeight="1" spans="1:13">
      <c r="A97" s="14" t="s">
        <v>279</v>
      </c>
      <c r="B97" s="15" t="s">
        <v>280</v>
      </c>
      <c r="C97" s="15" t="s">
        <v>281</v>
      </c>
      <c r="D97" s="15" t="s">
        <v>68</v>
      </c>
      <c r="E97" s="16"/>
      <c r="F97" s="15" t="s">
        <v>21</v>
      </c>
      <c r="G97" s="15"/>
      <c r="H97" s="17">
        <v>0.36</v>
      </c>
      <c r="I97" s="17">
        <v>2000</v>
      </c>
      <c r="J97" s="17">
        <v>720</v>
      </c>
      <c r="K97" s="18" t="s">
        <v>282</v>
      </c>
      <c r="L97" s="19" t="s">
        <v>70</v>
      </c>
      <c r="M97" s="15">
        <v>1650</v>
      </c>
    </row>
    <row r="98" ht="17.45" customHeight="1" spans="1:13">
      <c r="A98" s="14" t="s">
        <v>283</v>
      </c>
      <c r="B98" s="15" t="s">
        <v>110</v>
      </c>
      <c r="C98" s="15" t="s">
        <v>67</v>
      </c>
      <c r="D98" s="15" t="s">
        <v>68</v>
      </c>
      <c r="E98" s="16"/>
      <c r="F98" s="15" t="s">
        <v>21</v>
      </c>
      <c r="G98" s="15"/>
      <c r="H98" s="17">
        <v>6.1</v>
      </c>
      <c r="I98" s="17">
        <v>200</v>
      </c>
      <c r="J98" s="17">
        <v>1220</v>
      </c>
      <c r="K98" s="18" t="s">
        <v>284</v>
      </c>
      <c r="L98" s="19" t="s">
        <v>70</v>
      </c>
      <c r="M98" s="15"/>
    </row>
    <row r="99" ht="16.75" customHeight="1" spans="1:13">
      <c r="A99" s="14" t="s">
        <v>285</v>
      </c>
      <c r="B99" s="15" t="s">
        <v>286</v>
      </c>
      <c r="C99" s="15" t="s">
        <v>54</v>
      </c>
      <c r="D99" s="15" t="s">
        <v>68</v>
      </c>
      <c r="E99" s="16"/>
      <c r="F99" s="15" t="s">
        <v>21</v>
      </c>
      <c r="G99" s="15"/>
      <c r="H99" s="17">
        <v>72</v>
      </c>
      <c r="I99" s="17">
        <v>45</v>
      </c>
      <c r="J99" s="17">
        <v>3240</v>
      </c>
      <c r="K99" s="18" t="s">
        <v>287</v>
      </c>
      <c r="L99" s="19" t="s">
        <v>23</v>
      </c>
      <c r="M99" s="15">
        <v>45</v>
      </c>
    </row>
    <row r="100" ht="17.45" customHeight="1" spans="1:13">
      <c r="A100" s="14" t="s">
        <v>288</v>
      </c>
      <c r="B100" s="15" t="s">
        <v>289</v>
      </c>
      <c r="C100" s="15" t="s">
        <v>19</v>
      </c>
      <c r="D100" s="15" t="s">
        <v>20</v>
      </c>
      <c r="E100" s="16"/>
      <c r="F100" s="15" t="s">
        <v>21</v>
      </c>
      <c r="G100" s="15"/>
      <c r="H100" s="17">
        <v>729</v>
      </c>
      <c r="I100" s="17">
        <v>45</v>
      </c>
      <c r="J100" s="17">
        <v>32805</v>
      </c>
      <c r="K100" s="18" t="s">
        <v>290</v>
      </c>
      <c r="L100" s="19" t="s">
        <v>23</v>
      </c>
      <c r="M100" s="15">
        <v>45</v>
      </c>
    </row>
    <row r="101" ht="17.45" customHeight="1" spans="1:13">
      <c r="A101" s="14" t="s">
        <v>291</v>
      </c>
      <c r="B101" s="15" t="s">
        <v>292</v>
      </c>
      <c r="C101" s="15" t="s">
        <v>67</v>
      </c>
      <c r="D101" s="15" t="s">
        <v>293</v>
      </c>
      <c r="E101" s="16"/>
      <c r="F101" s="15" t="s">
        <v>21</v>
      </c>
      <c r="G101" s="15"/>
      <c r="H101" s="17">
        <v>0.5833</v>
      </c>
      <c r="I101" s="17">
        <v>1200</v>
      </c>
      <c r="J101" s="17">
        <v>700</v>
      </c>
      <c r="K101" s="18" t="s">
        <v>294</v>
      </c>
      <c r="L101" s="19" t="s">
        <v>23</v>
      </c>
      <c r="M101" s="15">
        <v>672</v>
      </c>
    </row>
    <row r="102" ht="16.75" customHeight="1" spans="1:13">
      <c r="A102" s="14" t="s">
        <v>295</v>
      </c>
      <c r="B102" s="15" t="s">
        <v>87</v>
      </c>
      <c r="C102" s="15" t="s">
        <v>19</v>
      </c>
      <c r="D102" s="15" t="s">
        <v>20</v>
      </c>
      <c r="E102" s="16"/>
      <c r="F102" s="15" t="s">
        <v>21</v>
      </c>
      <c r="G102" s="15"/>
      <c r="H102" s="17">
        <v>35</v>
      </c>
      <c r="I102" s="17">
        <v>-45</v>
      </c>
      <c r="J102" s="17">
        <v>-1575</v>
      </c>
      <c r="K102" s="18" t="s">
        <v>296</v>
      </c>
      <c r="L102" s="19" t="s">
        <v>23</v>
      </c>
      <c r="M102" s="15"/>
    </row>
    <row r="103" ht="17.45" customHeight="1" spans="1:13">
      <c r="A103" s="14" t="s">
        <v>297</v>
      </c>
      <c r="B103" s="15" t="s">
        <v>58</v>
      </c>
      <c r="C103" s="15" t="s">
        <v>59</v>
      </c>
      <c r="D103" s="15" t="s">
        <v>60</v>
      </c>
      <c r="E103" s="16"/>
      <c r="F103" s="15" t="s">
        <v>21</v>
      </c>
      <c r="G103" s="15"/>
      <c r="H103" s="17">
        <v>9</v>
      </c>
      <c r="I103" s="17">
        <v>300</v>
      </c>
      <c r="J103" s="17">
        <v>2700</v>
      </c>
      <c r="K103" s="18" t="s">
        <v>298</v>
      </c>
      <c r="L103" s="19" t="s">
        <v>70</v>
      </c>
      <c r="M103" s="15">
        <v>300</v>
      </c>
    </row>
    <row r="104" ht="16.75" customHeight="1" spans="1:13">
      <c r="A104" s="14" t="s">
        <v>299</v>
      </c>
      <c r="B104" s="15" t="s">
        <v>300</v>
      </c>
      <c r="C104" s="15" t="s">
        <v>19</v>
      </c>
      <c r="D104" s="15" t="s">
        <v>20</v>
      </c>
      <c r="E104" s="16"/>
      <c r="F104" s="15" t="s">
        <v>21</v>
      </c>
      <c r="G104" s="15"/>
      <c r="H104" s="17">
        <v>350</v>
      </c>
      <c r="I104" s="17">
        <v>1</v>
      </c>
      <c r="J104" s="17">
        <v>350</v>
      </c>
      <c r="K104" s="18" t="s">
        <v>301</v>
      </c>
      <c r="L104" s="19" t="s">
        <v>70</v>
      </c>
      <c r="M104" s="15">
        <v>1</v>
      </c>
    </row>
    <row r="105" ht="17.45" customHeight="1" spans="1:13">
      <c r="A105" s="14" t="s">
        <v>302</v>
      </c>
      <c r="B105" s="15" t="s">
        <v>303</v>
      </c>
      <c r="C105" s="15" t="s">
        <v>19</v>
      </c>
      <c r="D105" s="15" t="s">
        <v>20</v>
      </c>
      <c r="E105" s="16"/>
      <c r="F105" s="15" t="s">
        <v>21</v>
      </c>
      <c r="G105" s="15"/>
      <c r="H105" s="17">
        <v>0.0349</v>
      </c>
      <c r="I105" s="17">
        <v>4000</v>
      </c>
      <c r="J105" s="17">
        <v>139.48</v>
      </c>
      <c r="K105" s="18" t="s">
        <v>304</v>
      </c>
      <c r="L105" s="19" t="s">
        <v>23</v>
      </c>
      <c r="M105" s="15">
        <v>2000</v>
      </c>
    </row>
    <row r="106" ht="17.45" customHeight="1" spans="1:13">
      <c r="A106" s="14" t="s">
        <v>305</v>
      </c>
      <c r="B106" s="15" t="s">
        <v>306</v>
      </c>
      <c r="C106" s="15" t="s">
        <v>29</v>
      </c>
      <c r="D106" s="15" t="s">
        <v>68</v>
      </c>
      <c r="E106" s="16"/>
      <c r="F106" s="15" t="s">
        <v>21</v>
      </c>
      <c r="G106" s="15"/>
      <c r="H106" s="17">
        <v>18</v>
      </c>
      <c r="I106" s="17">
        <v>5</v>
      </c>
      <c r="J106" s="17">
        <v>90</v>
      </c>
      <c r="K106" s="18" t="s">
        <v>307</v>
      </c>
      <c r="L106" s="19" t="s">
        <v>23</v>
      </c>
      <c r="M106" s="15">
        <v>5</v>
      </c>
    </row>
    <row r="107" ht="17.45" customHeight="1" spans="1:13">
      <c r="A107" s="14" t="s">
        <v>308</v>
      </c>
      <c r="B107" s="15" t="s">
        <v>309</v>
      </c>
      <c r="C107" s="15" t="s">
        <v>225</v>
      </c>
      <c r="D107" s="15" t="s">
        <v>60</v>
      </c>
      <c r="E107" s="16"/>
      <c r="F107" s="15" t="s">
        <v>21</v>
      </c>
      <c r="G107" s="15"/>
      <c r="H107" s="17">
        <v>70</v>
      </c>
      <c r="I107" s="17">
        <v>65</v>
      </c>
      <c r="J107" s="17">
        <v>4550</v>
      </c>
      <c r="K107" s="18" t="s">
        <v>310</v>
      </c>
      <c r="L107" s="19" t="s">
        <v>70</v>
      </c>
      <c r="M107" s="15">
        <v>65</v>
      </c>
    </row>
    <row r="108" ht="17.45" customHeight="1" spans="1:13">
      <c r="A108" s="14" t="s">
        <v>311</v>
      </c>
      <c r="B108" s="27" t="s">
        <v>312</v>
      </c>
      <c r="C108" s="15" t="s">
        <v>19</v>
      </c>
      <c r="D108" s="15" t="s">
        <v>68</v>
      </c>
      <c r="E108" s="16"/>
      <c r="F108" s="15" t="s">
        <v>21</v>
      </c>
      <c r="G108" s="15"/>
      <c r="H108" s="17">
        <v>13</v>
      </c>
      <c r="I108" s="17">
        <v>150</v>
      </c>
      <c r="J108" s="17">
        <v>1950</v>
      </c>
      <c r="K108" s="18" t="s">
        <v>313</v>
      </c>
      <c r="L108" s="19" t="s">
        <v>70</v>
      </c>
      <c r="M108" s="15">
        <v>150</v>
      </c>
    </row>
    <row r="109" ht="16.75" customHeight="1" spans="1:13">
      <c r="A109" s="14" t="s">
        <v>314</v>
      </c>
      <c r="B109" s="15" t="s">
        <v>62</v>
      </c>
      <c r="C109" s="15" t="s">
        <v>19</v>
      </c>
      <c r="D109" s="15" t="s">
        <v>20</v>
      </c>
      <c r="E109" s="16"/>
      <c r="F109" s="15" t="s">
        <v>21</v>
      </c>
      <c r="G109" s="15"/>
      <c r="H109" s="17">
        <v>32</v>
      </c>
      <c r="I109" s="17">
        <v>-45</v>
      </c>
      <c r="J109" s="17">
        <v>-1440</v>
      </c>
      <c r="K109" s="18" t="s">
        <v>315</v>
      </c>
      <c r="L109" s="19" t="s">
        <v>23</v>
      </c>
      <c r="M109" s="15"/>
    </row>
    <row r="110" ht="17.45" customHeight="1" spans="1:13">
      <c r="A110" s="14" t="s">
        <v>316</v>
      </c>
      <c r="B110" s="15" t="s">
        <v>317</v>
      </c>
      <c r="C110" s="15" t="s">
        <v>67</v>
      </c>
      <c r="D110" s="15" t="s">
        <v>68</v>
      </c>
      <c r="E110" s="16"/>
      <c r="F110" s="15" t="s">
        <v>21</v>
      </c>
      <c r="G110" s="15"/>
      <c r="H110" s="17">
        <v>6.1</v>
      </c>
      <c r="I110" s="17">
        <v>200</v>
      </c>
      <c r="J110" s="17">
        <v>1220</v>
      </c>
      <c r="K110" s="18" t="s">
        <v>318</v>
      </c>
      <c r="L110" s="19" t="s">
        <v>70</v>
      </c>
      <c r="M110" s="15">
        <v>153</v>
      </c>
    </row>
    <row r="111" ht="16.75" customHeight="1" spans="1:13">
      <c r="A111" s="14" t="s">
        <v>319</v>
      </c>
      <c r="B111" s="15" t="s">
        <v>320</v>
      </c>
      <c r="C111" s="15" t="s">
        <v>19</v>
      </c>
      <c r="D111" s="15" t="s">
        <v>68</v>
      </c>
      <c r="E111" s="16"/>
      <c r="F111" s="15" t="s">
        <v>21</v>
      </c>
      <c r="G111" s="15"/>
      <c r="H111" s="17">
        <v>55</v>
      </c>
      <c r="I111" s="17">
        <v>5</v>
      </c>
      <c r="J111" s="17">
        <v>275</v>
      </c>
      <c r="K111" s="18" t="s">
        <v>321</v>
      </c>
      <c r="L111" s="19" t="s">
        <v>23</v>
      </c>
      <c r="M111" s="15">
        <v>5</v>
      </c>
    </row>
    <row r="112" ht="17.45" customHeight="1" spans="1:13">
      <c r="A112" s="14" t="s">
        <v>322</v>
      </c>
      <c r="B112" s="15" t="s">
        <v>323</v>
      </c>
      <c r="C112" s="15" t="s">
        <v>29</v>
      </c>
      <c r="D112" s="15" t="s">
        <v>20</v>
      </c>
      <c r="E112" s="16"/>
      <c r="F112" s="15" t="s">
        <v>21</v>
      </c>
      <c r="G112" s="15"/>
      <c r="H112" s="17">
        <v>435</v>
      </c>
      <c r="I112" s="17">
        <v>48</v>
      </c>
      <c r="J112" s="17">
        <v>20880</v>
      </c>
      <c r="K112" s="18" t="s">
        <v>324</v>
      </c>
      <c r="L112" s="19" t="s">
        <v>23</v>
      </c>
      <c r="M112" s="15">
        <v>48</v>
      </c>
    </row>
    <row r="113" ht="17.45" customHeight="1" spans="1:13">
      <c r="A113" s="14" t="s">
        <v>325</v>
      </c>
      <c r="B113" s="15" t="s">
        <v>326</v>
      </c>
      <c r="C113" s="15" t="s">
        <v>19</v>
      </c>
      <c r="D113" s="15" t="s">
        <v>60</v>
      </c>
      <c r="E113" s="16"/>
      <c r="F113" s="15" t="s">
        <v>21</v>
      </c>
      <c r="G113" s="15"/>
      <c r="H113" s="17">
        <v>23</v>
      </c>
      <c r="I113" s="17">
        <v>210</v>
      </c>
      <c r="J113" s="17">
        <v>4830</v>
      </c>
      <c r="K113" s="18" t="s">
        <v>327</v>
      </c>
      <c r="L113" s="19" t="s">
        <v>70</v>
      </c>
      <c r="M113" s="15">
        <v>210</v>
      </c>
    </row>
    <row r="114" ht="16.75" customHeight="1" spans="1:13">
      <c r="A114" s="14" t="s">
        <v>328</v>
      </c>
      <c r="B114" s="15" t="s">
        <v>138</v>
      </c>
      <c r="C114" s="15" t="s">
        <v>19</v>
      </c>
      <c r="D114" s="15" t="s">
        <v>20</v>
      </c>
      <c r="E114" s="16"/>
      <c r="F114" s="15" t="s">
        <v>21</v>
      </c>
      <c r="G114" s="15"/>
      <c r="H114" s="17">
        <v>14.5</v>
      </c>
      <c r="I114" s="17">
        <v>-94</v>
      </c>
      <c r="J114" s="17">
        <v>-1363</v>
      </c>
      <c r="K114" s="18" t="s">
        <v>329</v>
      </c>
      <c r="L114" s="19" t="s">
        <v>23</v>
      </c>
      <c r="M114" s="15"/>
    </row>
    <row r="115" ht="17.45" customHeight="1" spans="1:13">
      <c r="A115" s="14" t="s">
        <v>330</v>
      </c>
      <c r="B115" s="15" t="s">
        <v>331</v>
      </c>
      <c r="C115" s="15" t="s">
        <v>19</v>
      </c>
      <c r="D115" s="15" t="s">
        <v>60</v>
      </c>
      <c r="E115" s="16"/>
      <c r="F115" s="15" t="s">
        <v>21</v>
      </c>
      <c r="G115" s="15"/>
      <c r="H115" s="17">
        <v>32</v>
      </c>
      <c r="I115" s="17">
        <v>25</v>
      </c>
      <c r="J115" s="17">
        <v>800</v>
      </c>
      <c r="K115" s="18" t="s">
        <v>332</v>
      </c>
      <c r="L115" s="19" t="s">
        <v>70</v>
      </c>
      <c r="M115" s="15">
        <v>25</v>
      </c>
    </row>
    <row r="116" ht="16.75" customHeight="1" spans="1:13">
      <c r="A116" s="14" t="s">
        <v>333</v>
      </c>
      <c r="B116" s="15" t="s">
        <v>334</v>
      </c>
      <c r="C116" s="15" t="s">
        <v>19</v>
      </c>
      <c r="D116" s="15" t="s">
        <v>68</v>
      </c>
      <c r="E116" s="16"/>
      <c r="F116" s="15" t="s">
        <v>21</v>
      </c>
      <c r="G116" s="15"/>
      <c r="H116" s="17">
        <v>6</v>
      </c>
      <c r="I116" s="17">
        <v>150</v>
      </c>
      <c r="J116" s="17">
        <v>900</v>
      </c>
      <c r="K116" s="18" t="s">
        <v>335</v>
      </c>
      <c r="L116" s="19" t="s">
        <v>70</v>
      </c>
      <c r="M116" s="15">
        <v>150</v>
      </c>
    </row>
    <row r="117" ht="17.45" customHeight="1" spans="1:13">
      <c r="A117" s="14" t="s">
        <v>336</v>
      </c>
      <c r="B117" s="15" t="s">
        <v>337</v>
      </c>
      <c r="C117" s="15" t="s">
        <v>67</v>
      </c>
      <c r="D117" s="15" t="s">
        <v>68</v>
      </c>
      <c r="E117" s="16"/>
      <c r="F117" s="15" t="s">
        <v>21</v>
      </c>
      <c r="G117" s="15"/>
      <c r="H117" s="17">
        <v>2.5</v>
      </c>
      <c r="I117" s="17">
        <v>90</v>
      </c>
      <c r="J117" s="17">
        <v>225</v>
      </c>
      <c r="K117" s="18" t="s">
        <v>338</v>
      </c>
      <c r="L117" s="19" t="s">
        <v>23</v>
      </c>
      <c r="M117" s="15">
        <v>89</v>
      </c>
    </row>
    <row r="118" ht="17.45" customHeight="1" spans="1:13">
      <c r="A118" s="14" t="s">
        <v>339</v>
      </c>
      <c r="B118" s="15" t="s">
        <v>340</v>
      </c>
      <c r="C118" s="15" t="s">
        <v>19</v>
      </c>
      <c r="D118" s="15" t="s">
        <v>68</v>
      </c>
      <c r="E118" s="16"/>
      <c r="F118" s="15" t="s">
        <v>21</v>
      </c>
      <c r="G118" s="15"/>
      <c r="H118" s="17">
        <v>4</v>
      </c>
      <c r="I118" s="17">
        <v>16</v>
      </c>
      <c r="J118" s="17">
        <v>64</v>
      </c>
      <c r="K118" s="18" t="s">
        <v>341</v>
      </c>
      <c r="L118" s="19" t="s">
        <v>23</v>
      </c>
      <c r="M118" s="15">
        <v>14</v>
      </c>
    </row>
    <row r="119" ht="16.75" customHeight="1" spans="1:13">
      <c r="A119" s="14" t="s">
        <v>342</v>
      </c>
      <c r="B119" s="15" t="s">
        <v>343</v>
      </c>
      <c r="C119" s="15" t="s">
        <v>19</v>
      </c>
      <c r="D119" s="15" t="s">
        <v>20</v>
      </c>
      <c r="E119" s="16"/>
      <c r="F119" s="15" t="s">
        <v>21</v>
      </c>
      <c r="G119" s="15"/>
      <c r="H119" s="17">
        <v>480</v>
      </c>
      <c r="I119" s="17">
        <v>53</v>
      </c>
      <c r="J119" s="17">
        <v>25440</v>
      </c>
      <c r="K119" s="18" t="s">
        <v>344</v>
      </c>
      <c r="L119" s="19" t="s">
        <v>23</v>
      </c>
      <c r="M119" s="15">
        <v>53</v>
      </c>
    </row>
    <row r="120" ht="17.45" customHeight="1" spans="1:13">
      <c r="A120" s="14" t="s">
        <v>345</v>
      </c>
      <c r="B120" s="15" t="s">
        <v>346</v>
      </c>
      <c r="C120" s="15" t="s">
        <v>59</v>
      </c>
      <c r="D120" s="15" t="s">
        <v>60</v>
      </c>
      <c r="E120" s="16"/>
      <c r="F120" s="15" t="s">
        <v>21</v>
      </c>
      <c r="G120" s="15"/>
      <c r="H120" s="17">
        <v>58</v>
      </c>
      <c r="I120" s="17">
        <v>180</v>
      </c>
      <c r="J120" s="17">
        <v>10440</v>
      </c>
      <c r="K120" s="18" t="s">
        <v>347</v>
      </c>
      <c r="L120" s="19" t="s">
        <v>70</v>
      </c>
      <c r="M120" s="28">
        <v>176</v>
      </c>
    </row>
    <row r="121" ht="17.45" customHeight="1" spans="1:13">
      <c r="A121" s="14" t="s">
        <v>348</v>
      </c>
      <c r="B121" s="15" t="s">
        <v>349</v>
      </c>
      <c r="C121" s="15" t="s">
        <v>19</v>
      </c>
      <c r="D121" s="15" t="s">
        <v>20</v>
      </c>
      <c r="E121" s="16"/>
      <c r="F121" s="15" t="s">
        <v>21</v>
      </c>
      <c r="G121" s="15"/>
      <c r="H121" s="17">
        <v>0.214</v>
      </c>
      <c r="I121" s="17">
        <v>1000</v>
      </c>
      <c r="J121" s="17">
        <v>214</v>
      </c>
      <c r="K121" s="18" t="s">
        <v>350</v>
      </c>
      <c r="L121" s="19" t="s">
        <v>23</v>
      </c>
      <c r="M121" s="15">
        <v>600</v>
      </c>
    </row>
    <row r="122" ht="16.75" customHeight="1" spans="1:13">
      <c r="A122" s="20" t="s">
        <v>56</v>
      </c>
      <c r="B122" s="21"/>
      <c r="C122" s="21"/>
      <c r="D122" s="21"/>
      <c r="E122" s="21"/>
      <c r="F122" s="21"/>
      <c r="G122" s="21"/>
      <c r="H122" s="22"/>
      <c r="I122" s="23">
        <v>29462.37</v>
      </c>
      <c r="J122" s="24">
        <v>356374.27</v>
      </c>
      <c r="K122" s="25"/>
      <c r="L122" s="25"/>
      <c r="M122" s="25"/>
    </row>
    <row r="123" ht="17.45" customHeight="1" spans="1:13">
      <c r="A123" s="11" t="s">
        <v>351</v>
      </c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3"/>
    </row>
    <row r="124" ht="16.75" customHeight="1" spans="1:13">
      <c r="A124" s="14" t="s">
        <v>17</v>
      </c>
      <c r="B124" s="15" t="s">
        <v>352</v>
      </c>
      <c r="C124" s="15" t="s">
        <v>19</v>
      </c>
      <c r="D124" s="15" t="s">
        <v>20</v>
      </c>
      <c r="E124" s="16"/>
      <c r="F124" s="15" t="s">
        <v>21</v>
      </c>
      <c r="G124" s="15"/>
      <c r="H124" s="17">
        <v>260</v>
      </c>
      <c r="I124" s="17">
        <v>1</v>
      </c>
      <c r="J124" s="17">
        <v>260</v>
      </c>
      <c r="K124" s="18" t="s">
        <v>353</v>
      </c>
      <c r="L124" s="19" t="s">
        <v>23</v>
      </c>
      <c r="M124" s="15">
        <v>1</v>
      </c>
    </row>
    <row r="125" ht="17.45" customHeight="1" spans="1:13">
      <c r="A125" s="14" t="s">
        <v>24</v>
      </c>
      <c r="B125" s="15" t="s">
        <v>354</v>
      </c>
      <c r="C125" s="15" t="s">
        <v>19</v>
      </c>
      <c r="D125" s="15" t="s">
        <v>20</v>
      </c>
      <c r="E125" s="16"/>
      <c r="F125" s="15" t="s">
        <v>21</v>
      </c>
      <c r="G125" s="15"/>
      <c r="H125" s="17">
        <v>117.45</v>
      </c>
      <c r="I125" s="17">
        <v>1</v>
      </c>
      <c r="J125" s="17">
        <v>117.45</v>
      </c>
      <c r="K125" s="18" t="s">
        <v>355</v>
      </c>
      <c r="L125" s="19" t="s">
        <v>23</v>
      </c>
      <c r="M125" s="15">
        <v>1</v>
      </c>
    </row>
    <row r="126" ht="17.45" customHeight="1" spans="1:13">
      <c r="A126" s="14" t="s">
        <v>27</v>
      </c>
      <c r="B126" s="15" t="s">
        <v>356</v>
      </c>
      <c r="C126" s="15" t="s">
        <v>19</v>
      </c>
      <c r="D126" s="15" t="s">
        <v>20</v>
      </c>
      <c r="E126" s="16"/>
      <c r="F126" s="15" t="s">
        <v>21</v>
      </c>
      <c r="G126" s="15"/>
      <c r="H126" s="17">
        <v>0.4893</v>
      </c>
      <c r="I126" s="17">
        <v>30</v>
      </c>
      <c r="J126" s="17">
        <v>14.68</v>
      </c>
      <c r="K126" s="18" t="s">
        <v>357</v>
      </c>
      <c r="L126" s="19" t="s">
        <v>23</v>
      </c>
      <c r="M126" s="15">
        <v>30</v>
      </c>
    </row>
    <row r="127" ht="16.75" customHeight="1" spans="1:13">
      <c r="A127" s="14" t="s">
        <v>31</v>
      </c>
      <c r="B127" s="15" t="s">
        <v>358</v>
      </c>
      <c r="C127" s="15" t="s">
        <v>179</v>
      </c>
      <c r="D127" s="15" t="s">
        <v>20</v>
      </c>
      <c r="E127" s="16"/>
      <c r="F127" s="15" t="s">
        <v>21</v>
      </c>
      <c r="G127" s="15"/>
      <c r="H127" s="17">
        <v>420</v>
      </c>
      <c r="I127" s="17">
        <v>3</v>
      </c>
      <c r="J127" s="17">
        <v>1260</v>
      </c>
      <c r="K127" s="18" t="s">
        <v>359</v>
      </c>
      <c r="L127" s="19" t="s">
        <v>23</v>
      </c>
      <c r="M127" s="15">
        <v>3</v>
      </c>
    </row>
    <row r="128" ht="17.45" customHeight="1" spans="1:13">
      <c r="A128" s="14" t="s">
        <v>34</v>
      </c>
      <c r="B128" s="15" t="s">
        <v>360</v>
      </c>
      <c r="C128" s="15" t="s">
        <v>179</v>
      </c>
      <c r="D128" s="15" t="s">
        <v>20</v>
      </c>
      <c r="E128" s="16"/>
      <c r="F128" s="15" t="s">
        <v>21</v>
      </c>
      <c r="G128" s="15"/>
      <c r="H128" s="17">
        <v>58.6</v>
      </c>
      <c r="I128" s="17">
        <v>5</v>
      </c>
      <c r="J128" s="17">
        <v>293</v>
      </c>
      <c r="K128" s="18" t="s">
        <v>361</v>
      </c>
      <c r="L128" s="19" t="s">
        <v>23</v>
      </c>
      <c r="M128" s="15">
        <v>5</v>
      </c>
    </row>
    <row r="129" ht="17.45" customHeight="1" spans="1:13">
      <c r="A129" s="14" t="s">
        <v>37</v>
      </c>
      <c r="B129" s="15" t="s">
        <v>362</v>
      </c>
      <c r="C129" s="15" t="s">
        <v>19</v>
      </c>
      <c r="D129" s="15" t="s">
        <v>20</v>
      </c>
      <c r="E129" s="16"/>
      <c r="F129" s="15" t="s">
        <v>21</v>
      </c>
      <c r="G129" s="15"/>
      <c r="H129" s="17">
        <v>2.72</v>
      </c>
      <c r="I129" s="17">
        <v>3</v>
      </c>
      <c r="J129" s="17">
        <v>8.16</v>
      </c>
      <c r="K129" s="18" t="s">
        <v>363</v>
      </c>
      <c r="L129" s="19" t="s">
        <v>23</v>
      </c>
      <c r="M129" s="15">
        <v>3</v>
      </c>
    </row>
    <row r="130" ht="16.75" customHeight="1" spans="1:13">
      <c r="A130" s="14" t="s">
        <v>40</v>
      </c>
      <c r="B130" s="15" t="s">
        <v>364</v>
      </c>
      <c r="C130" s="15" t="s">
        <v>54</v>
      </c>
      <c r="D130" s="15" t="s">
        <v>20</v>
      </c>
      <c r="E130" s="16"/>
      <c r="F130" s="15" t="s">
        <v>21</v>
      </c>
      <c r="G130" s="15"/>
      <c r="H130" s="17">
        <v>10.01</v>
      </c>
      <c r="I130" s="17">
        <v>2</v>
      </c>
      <c r="J130" s="17">
        <v>20.02</v>
      </c>
      <c r="K130" s="18" t="s">
        <v>365</v>
      </c>
      <c r="L130" s="19" t="s">
        <v>23</v>
      </c>
      <c r="M130" s="15">
        <v>2</v>
      </c>
    </row>
    <row r="131" ht="17.45" customHeight="1" spans="1:13">
      <c r="A131" s="14" t="s">
        <v>43</v>
      </c>
      <c r="B131" s="15" t="s">
        <v>366</v>
      </c>
      <c r="C131" s="15" t="s">
        <v>367</v>
      </c>
      <c r="D131" s="15" t="s">
        <v>20</v>
      </c>
      <c r="E131" s="16"/>
      <c r="F131" s="15" t="s">
        <v>21</v>
      </c>
      <c r="G131" s="15"/>
      <c r="H131" s="17">
        <v>17.8</v>
      </c>
      <c r="I131" s="17">
        <v>5</v>
      </c>
      <c r="J131" s="17">
        <v>89</v>
      </c>
      <c r="K131" s="18" t="s">
        <v>368</v>
      </c>
      <c r="L131" s="19" t="s">
        <v>23</v>
      </c>
      <c r="M131" s="15">
        <v>4</v>
      </c>
    </row>
    <row r="132" ht="26.2" customHeight="1" spans="1:13">
      <c r="A132" s="14" t="s">
        <v>46</v>
      </c>
      <c r="B132" s="15" t="s">
        <v>369</v>
      </c>
      <c r="C132" s="15" t="s">
        <v>179</v>
      </c>
      <c r="D132" s="15" t="s">
        <v>20</v>
      </c>
      <c r="E132" s="16"/>
      <c r="F132" s="15" t="s">
        <v>21</v>
      </c>
      <c r="G132" s="15"/>
      <c r="H132" s="17">
        <v>189</v>
      </c>
      <c r="I132" s="17">
        <v>2</v>
      </c>
      <c r="J132" s="17">
        <v>378</v>
      </c>
      <c r="K132" s="18" t="s">
        <v>370</v>
      </c>
      <c r="L132" s="19" t="s">
        <v>23</v>
      </c>
      <c r="M132" s="15">
        <v>2</v>
      </c>
    </row>
    <row r="133" ht="17.45" customHeight="1" spans="1:13">
      <c r="A133" s="14" t="s">
        <v>49</v>
      </c>
      <c r="B133" s="15" t="s">
        <v>371</v>
      </c>
      <c r="C133" s="15" t="s">
        <v>54</v>
      </c>
      <c r="D133" s="15" t="s">
        <v>20</v>
      </c>
      <c r="E133" s="16"/>
      <c r="F133" s="15" t="s">
        <v>21</v>
      </c>
      <c r="G133" s="15"/>
      <c r="H133" s="17">
        <v>9.2333</v>
      </c>
      <c r="I133" s="17">
        <v>3</v>
      </c>
      <c r="J133" s="17">
        <v>27.7</v>
      </c>
      <c r="K133" s="18" t="s">
        <v>372</v>
      </c>
      <c r="L133" s="19" t="s">
        <v>23</v>
      </c>
      <c r="M133" s="15">
        <v>3</v>
      </c>
    </row>
    <row r="134" ht="16.75" customHeight="1" spans="1:13">
      <c r="A134" s="14" t="s">
        <v>52</v>
      </c>
      <c r="B134" s="15" t="s">
        <v>373</v>
      </c>
      <c r="C134" s="15" t="s">
        <v>281</v>
      </c>
      <c r="D134" s="15" t="s">
        <v>20</v>
      </c>
      <c r="E134" s="16"/>
      <c r="F134" s="15" t="s">
        <v>21</v>
      </c>
      <c r="G134" s="15"/>
      <c r="H134" s="17">
        <v>5.18</v>
      </c>
      <c r="I134" s="17">
        <v>5</v>
      </c>
      <c r="J134" s="17">
        <v>25.9</v>
      </c>
      <c r="K134" s="18" t="s">
        <v>374</v>
      </c>
      <c r="L134" s="19" t="s">
        <v>23</v>
      </c>
      <c r="M134" s="15">
        <v>5</v>
      </c>
    </row>
    <row r="135" ht="17.45" customHeight="1" spans="1:13">
      <c r="A135" s="14" t="s">
        <v>86</v>
      </c>
      <c r="B135" s="15" t="s">
        <v>375</v>
      </c>
      <c r="C135" s="15" t="s">
        <v>29</v>
      </c>
      <c r="D135" s="15" t="s">
        <v>20</v>
      </c>
      <c r="E135" s="16"/>
      <c r="F135" s="15" t="s">
        <v>21</v>
      </c>
      <c r="G135" s="15"/>
      <c r="H135" s="17">
        <v>86.35</v>
      </c>
      <c r="I135" s="17">
        <v>1</v>
      </c>
      <c r="J135" s="17">
        <v>86.35</v>
      </c>
      <c r="K135" s="18" t="s">
        <v>376</v>
      </c>
      <c r="L135" s="19" t="s">
        <v>23</v>
      </c>
      <c r="M135" s="15">
        <v>1</v>
      </c>
    </row>
    <row r="136" ht="17.45" customHeight="1" spans="1:13">
      <c r="A136" s="14" t="s">
        <v>89</v>
      </c>
      <c r="B136" s="15" t="s">
        <v>377</v>
      </c>
      <c r="C136" s="15" t="s">
        <v>378</v>
      </c>
      <c r="D136" s="15" t="s">
        <v>20</v>
      </c>
      <c r="E136" s="16"/>
      <c r="F136" s="15" t="s">
        <v>21</v>
      </c>
      <c r="G136" s="15"/>
      <c r="H136" s="17">
        <v>0.23</v>
      </c>
      <c r="I136" s="17">
        <v>100</v>
      </c>
      <c r="J136" s="17">
        <v>23</v>
      </c>
      <c r="K136" s="18" t="s">
        <v>379</v>
      </c>
      <c r="L136" s="19" t="s">
        <v>23</v>
      </c>
      <c r="M136" s="15">
        <v>73</v>
      </c>
    </row>
    <row r="137" ht="16.75" customHeight="1" spans="1:13">
      <c r="A137" s="14" t="s">
        <v>92</v>
      </c>
      <c r="B137" s="15" t="s">
        <v>380</v>
      </c>
      <c r="C137" s="15" t="s">
        <v>19</v>
      </c>
      <c r="D137" s="15" t="s">
        <v>20</v>
      </c>
      <c r="E137" s="16"/>
      <c r="F137" s="15" t="s">
        <v>21</v>
      </c>
      <c r="G137" s="15"/>
      <c r="H137" s="17">
        <v>21.1667</v>
      </c>
      <c r="I137" s="17">
        <v>3</v>
      </c>
      <c r="J137" s="17">
        <v>63.5</v>
      </c>
      <c r="K137" s="18" t="s">
        <v>381</v>
      </c>
      <c r="L137" s="19" t="s">
        <v>23</v>
      </c>
      <c r="M137" s="15">
        <v>3</v>
      </c>
    </row>
    <row r="138" ht="17.45" customHeight="1" spans="1:13">
      <c r="A138" s="14" t="s">
        <v>96</v>
      </c>
      <c r="B138" s="15" t="s">
        <v>382</v>
      </c>
      <c r="C138" s="15" t="s">
        <v>383</v>
      </c>
      <c r="D138" s="15" t="s">
        <v>20</v>
      </c>
      <c r="E138" s="16"/>
      <c r="F138" s="15" t="s">
        <v>21</v>
      </c>
      <c r="G138" s="15"/>
      <c r="H138" s="17">
        <v>4.06</v>
      </c>
      <c r="I138" s="17">
        <v>3</v>
      </c>
      <c r="J138" s="17">
        <v>12.18</v>
      </c>
      <c r="K138" s="18" t="s">
        <v>384</v>
      </c>
      <c r="L138" s="19" t="s">
        <v>23</v>
      </c>
      <c r="M138" s="15">
        <v>3</v>
      </c>
    </row>
    <row r="139" ht="16.75" customHeight="1" spans="1:13">
      <c r="A139" s="14" t="s">
        <v>99</v>
      </c>
      <c r="B139" s="15" t="s">
        <v>385</v>
      </c>
      <c r="C139" s="15" t="s">
        <v>29</v>
      </c>
      <c r="D139" s="15" t="s">
        <v>20</v>
      </c>
      <c r="E139" s="16"/>
      <c r="F139" s="15" t="s">
        <v>21</v>
      </c>
      <c r="G139" s="15"/>
      <c r="H139" s="17">
        <v>138.1</v>
      </c>
      <c r="I139" s="17">
        <v>1</v>
      </c>
      <c r="J139" s="17">
        <v>138.1</v>
      </c>
      <c r="K139" s="18" t="s">
        <v>386</v>
      </c>
      <c r="L139" s="19" t="s">
        <v>23</v>
      </c>
      <c r="M139" s="15"/>
    </row>
    <row r="140" ht="17.45" customHeight="1" spans="1:13">
      <c r="A140" s="14" t="s">
        <v>102</v>
      </c>
      <c r="B140" s="15" t="s">
        <v>387</v>
      </c>
      <c r="C140" s="15" t="s">
        <v>367</v>
      </c>
      <c r="D140" s="15" t="s">
        <v>20</v>
      </c>
      <c r="E140" s="16"/>
      <c r="F140" s="15" t="s">
        <v>21</v>
      </c>
      <c r="G140" s="15"/>
      <c r="H140" s="17">
        <v>13.5</v>
      </c>
      <c r="I140" s="17">
        <v>6</v>
      </c>
      <c r="J140" s="17">
        <v>81</v>
      </c>
      <c r="K140" s="18" t="s">
        <v>388</v>
      </c>
      <c r="L140" s="19" t="s">
        <v>23</v>
      </c>
      <c r="M140" s="15">
        <v>1</v>
      </c>
    </row>
    <row r="141" ht="17.45" customHeight="1" spans="1:13">
      <c r="A141" s="14" t="s">
        <v>106</v>
      </c>
      <c r="B141" s="15" t="s">
        <v>389</v>
      </c>
      <c r="C141" s="15" t="s">
        <v>390</v>
      </c>
      <c r="D141" s="15" t="s">
        <v>20</v>
      </c>
      <c r="E141" s="16"/>
      <c r="F141" s="15" t="s">
        <v>21</v>
      </c>
      <c r="G141" s="15"/>
      <c r="H141" s="17">
        <v>11.69</v>
      </c>
      <c r="I141" s="17">
        <v>2</v>
      </c>
      <c r="J141" s="17">
        <v>23.38</v>
      </c>
      <c r="K141" s="18" t="s">
        <v>391</v>
      </c>
      <c r="L141" s="19" t="s">
        <v>23</v>
      </c>
      <c r="M141" s="15">
        <v>0</v>
      </c>
    </row>
    <row r="142" ht="16.75" customHeight="1" spans="1:13">
      <c r="A142" s="14" t="s">
        <v>109</v>
      </c>
      <c r="B142" s="15" t="s">
        <v>392</v>
      </c>
      <c r="C142" s="15" t="s">
        <v>19</v>
      </c>
      <c r="D142" s="15" t="s">
        <v>20</v>
      </c>
      <c r="E142" s="16"/>
      <c r="F142" s="15" t="s">
        <v>21</v>
      </c>
      <c r="G142" s="15"/>
      <c r="H142" s="17">
        <v>2.5808</v>
      </c>
      <c r="I142" s="17">
        <v>12</v>
      </c>
      <c r="J142" s="17">
        <v>30.97</v>
      </c>
      <c r="K142" s="18" t="s">
        <v>393</v>
      </c>
      <c r="L142" s="19" t="s">
        <v>23</v>
      </c>
      <c r="M142" s="15">
        <v>10</v>
      </c>
    </row>
    <row r="143" ht="17.45" customHeight="1" spans="1:13">
      <c r="A143" s="14" t="s">
        <v>112</v>
      </c>
      <c r="B143" s="15" t="s">
        <v>394</v>
      </c>
      <c r="C143" s="15" t="s">
        <v>179</v>
      </c>
      <c r="D143" s="15" t="s">
        <v>20</v>
      </c>
      <c r="E143" s="16"/>
      <c r="F143" s="15" t="s">
        <v>21</v>
      </c>
      <c r="G143" s="15"/>
      <c r="H143" s="17">
        <v>550</v>
      </c>
      <c r="I143" s="17">
        <v>2</v>
      </c>
      <c r="J143" s="17">
        <v>1100</v>
      </c>
      <c r="K143" s="18" t="s">
        <v>395</v>
      </c>
      <c r="L143" s="19" t="s">
        <v>23</v>
      </c>
      <c r="M143" s="15">
        <v>2</v>
      </c>
    </row>
    <row r="144" ht="17.45" customHeight="1" spans="1:13">
      <c r="A144" s="14" t="s">
        <v>114</v>
      </c>
      <c r="B144" s="15" t="s">
        <v>385</v>
      </c>
      <c r="C144" s="15" t="s">
        <v>29</v>
      </c>
      <c r="D144" s="15" t="s">
        <v>20</v>
      </c>
      <c r="E144" s="16"/>
      <c r="F144" s="15" t="s">
        <v>21</v>
      </c>
      <c r="G144" s="15"/>
      <c r="H144" s="17">
        <v>138.1</v>
      </c>
      <c r="I144" s="17">
        <v>-1</v>
      </c>
      <c r="J144" s="17">
        <v>-138.1</v>
      </c>
      <c r="K144" s="18" t="s">
        <v>396</v>
      </c>
      <c r="L144" s="19" t="s">
        <v>23</v>
      </c>
      <c r="M144" s="15"/>
    </row>
    <row r="145" ht="26.2" customHeight="1" spans="1:13">
      <c r="A145" s="14" t="s">
        <v>117</v>
      </c>
      <c r="B145" s="15" t="s">
        <v>397</v>
      </c>
      <c r="C145" s="15" t="s">
        <v>29</v>
      </c>
      <c r="D145" s="15" t="s">
        <v>20</v>
      </c>
      <c r="E145" s="16"/>
      <c r="F145" s="15" t="s">
        <v>21</v>
      </c>
      <c r="G145" s="15"/>
      <c r="H145" s="17">
        <v>100</v>
      </c>
      <c r="I145" s="17">
        <v>-1</v>
      </c>
      <c r="J145" s="17">
        <v>-100</v>
      </c>
      <c r="K145" s="18" t="s">
        <v>398</v>
      </c>
      <c r="L145" s="19" t="s">
        <v>23</v>
      </c>
      <c r="M145" s="15"/>
    </row>
    <row r="146" ht="17.45" customHeight="1" spans="1:13">
      <c r="A146" s="14" t="s">
        <v>120</v>
      </c>
      <c r="B146" s="15" t="s">
        <v>399</v>
      </c>
      <c r="C146" s="15" t="s">
        <v>179</v>
      </c>
      <c r="D146" s="15" t="s">
        <v>20</v>
      </c>
      <c r="E146" s="16"/>
      <c r="F146" s="15" t="s">
        <v>21</v>
      </c>
      <c r="G146" s="15"/>
      <c r="H146" s="17">
        <v>800</v>
      </c>
      <c r="I146" s="17">
        <v>1</v>
      </c>
      <c r="J146" s="17">
        <v>800</v>
      </c>
      <c r="K146" s="18" t="s">
        <v>400</v>
      </c>
      <c r="L146" s="19" t="s">
        <v>23</v>
      </c>
      <c r="M146" s="15">
        <v>1</v>
      </c>
    </row>
    <row r="147" ht="16.75" customHeight="1" spans="1:13">
      <c r="A147" s="14" t="s">
        <v>123</v>
      </c>
      <c r="B147" s="15" t="s">
        <v>401</v>
      </c>
      <c r="C147" s="15" t="s">
        <v>29</v>
      </c>
      <c r="D147" s="15" t="s">
        <v>20</v>
      </c>
      <c r="E147" s="16"/>
      <c r="F147" s="15" t="s">
        <v>21</v>
      </c>
      <c r="G147" s="15"/>
      <c r="H147" s="17">
        <v>150</v>
      </c>
      <c r="I147" s="17">
        <v>2</v>
      </c>
      <c r="J147" s="17">
        <v>300</v>
      </c>
      <c r="K147" s="18" t="s">
        <v>402</v>
      </c>
      <c r="L147" s="19" t="s">
        <v>23</v>
      </c>
      <c r="M147" s="15">
        <v>2</v>
      </c>
    </row>
    <row r="148" ht="17.45" customHeight="1" spans="1:13">
      <c r="A148" s="14" t="s">
        <v>127</v>
      </c>
      <c r="B148" s="15" t="s">
        <v>403</v>
      </c>
      <c r="C148" s="15" t="s">
        <v>19</v>
      </c>
      <c r="D148" s="15" t="s">
        <v>20</v>
      </c>
      <c r="E148" s="16"/>
      <c r="F148" s="15" t="s">
        <v>21</v>
      </c>
      <c r="G148" s="15"/>
      <c r="H148" s="17">
        <v>146.79</v>
      </c>
      <c r="I148" s="17">
        <v>1</v>
      </c>
      <c r="J148" s="17">
        <v>146.79</v>
      </c>
      <c r="K148" s="18" t="s">
        <v>404</v>
      </c>
      <c r="L148" s="19" t="s">
        <v>23</v>
      </c>
      <c r="M148" s="15">
        <v>1</v>
      </c>
    </row>
    <row r="149" ht="17.45" customHeight="1" spans="1:13">
      <c r="A149" s="14" t="s">
        <v>131</v>
      </c>
      <c r="B149" s="15" t="s">
        <v>405</v>
      </c>
      <c r="C149" s="15" t="s">
        <v>179</v>
      </c>
      <c r="D149" s="15" t="s">
        <v>20</v>
      </c>
      <c r="E149" s="16"/>
      <c r="F149" s="15" t="s">
        <v>21</v>
      </c>
      <c r="G149" s="15"/>
      <c r="H149" s="17">
        <v>203</v>
      </c>
      <c r="I149" s="17">
        <v>1</v>
      </c>
      <c r="J149" s="17">
        <v>203</v>
      </c>
      <c r="K149" s="18" t="s">
        <v>406</v>
      </c>
      <c r="L149" s="19" t="s">
        <v>23</v>
      </c>
      <c r="M149" s="15">
        <v>1</v>
      </c>
    </row>
    <row r="150" ht="16.75" customHeight="1" spans="1:13">
      <c r="A150" s="14" t="s">
        <v>134</v>
      </c>
      <c r="B150" s="15" t="s">
        <v>407</v>
      </c>
      <c r="C150" s="15" t="s">
        <v>19</v>
      </c>
      <c r="D150" s="15" t="s">
        <v>20</v>
      </c>
      <c r="E150" s="16"/>
      <c r="F150" s="15" t="s">
        <v>21</v>
      </c>
      <c r="G150" s="15"/>
      <c r="H150" s="17">
        <v>312.94</v>
      </c>
      <c r="I150" s="17">
        <v>1</v>
      </c>
      <c r="J150" s="17">
        <v>312.94</v>
      </c>
      <c r="K150" s="18" t="s">
        <v>408</v>
      </c>
      <c r="L150" s="19" t="s">
        <v>23</v>
      </c>
      <c r="M150" s="15">
        <v>1</v>
      </c>
    </row>
    <row r="151" ht="17.45" customHeight="1" spans="1:13">
      <c r="A151" s="14" t="s">
        <v>137</v>
      </c>
      <c r="B151" s="15" t="s">
        <v>409</v>
      </c>
      <c r="C151" s="15" t="s">
        <v>390</v>
      </c>
      <c r="D151" s="15" t="s">
        <v>20</v>
      </c>
      <c r="E151" s="16"/>
      <c r="F151" s="15" t="s">
        <v>21</v>
      </c>
      <c r="G151" s="15"/>
      <c r="H151" s="17">
        <v>19.21</v>
      </c>
      <c r="I151" s="17">
        <v>2</v>
      </c>
      <c r="J151" s="17">
        <v>38.42</v>
      </c>
      <c r="K151" s="18" t="s">
        <v>410</v>
      </c>
      <c r="L151" s="19" t="s">
        <v>23</v>
      </c>
      <c r="M151" s="15">
        <v>2</v>
      </c>
    </row>
    <row r="152" ht="16.75" customHeight="1" spans="1:13">
      <c r="A152" s="14" t="s">
        <v>140</v>
      </c>
      <c r="B152" s="15" t="s">
        <v>411</v>
      </c>
      <c r="C152" s="15" t="s">
        <v>29</v>
      </c>
      <c r="D152" s="15" t="s">
        <v>20</v>
      </c>
      <c r="E152" s="16"/>
      <c r="F152" s="15" t="s">
        <v>21</v>
      </c>
      <c r="G152" s="15"/>
      <c r="H152" s="17">
        <v>223</v>
      </c>
      <c r="I152" s="17">
        <v>4</v>
      </c>
      <c r="J152" s="17">
        <v>892</v>
      </c>
      <c r="K152" s="18" t="s">
        <v>412</v>
      </c>
      <c r="L152" s="19" t="s">
        <v>23</v>
      </c>
      <c r="M152" s="15"/>
    </row>
    <row r="153" ht="17.45" customHeight="1" spans="1:13">
      <c r="A153" s="14" t="s">
        <v>143</v>
      </c>
      <c r="B153" s="15" t="s">
        <v>413</v>
      </c>
      <c r="C153" s="15" t="s">
        <v>19</v>
      </c>
      <c r="D153" s="15" t="s">
        <v>20</v>
      </c>
      <c r="E153" s="16"/>
      <c r="F153" s="15" t="s">
        <v>21</v>
      </c>
      <c r="G153" s="15"/>
      <c r="H153" s="17">
        <v>22.99</v>
      </c>
      <c r="I153" s="17">
        <v>3</v>
      </c>
      <c r="J153" s="17">
        <v>68.97</v>
      </c>
      <c r="K153" s="18" t="s">
        <v>414</v>
      </c>
      <c r="L153" s="19" t="s">
        <v>23</v>
      </c>
      <c r="M153" s="15">
        <v>3</v>
      </c>
    </row>
    <row r="154" ht="17.45" customHeight="1" spans="1:13">
      <c r="A154" s="14" t="s">
        <v>145</v>
      </c>
      <c r="B154" s="15" t="s">
        <v>415</v>
      </c>
      <c r="C154" s="15" t="s">
        <v>125</v>
      </c>
      <c r="D154" s="15" t="s">
        <v>20</v>
      </c>
      <c r="E154" s="16"/>
      <c r="F154" s="15" t="s">
        <v>21</v>
      </c>
      <c r="G154" s="15"/>
      <c r="H154" s="17">
        <v>364.99</v>
      </c>
      <c r="I154" s="17">
        <v>1</v>
      </c>
      <c r="J154" s="17">
        <v>364.99</v>
      </c>
      <c r="K154" s="18" t="s">
        <v>416</v>
      </c>
      <c r="L154" s="19" t="s">
        <v>23</v>
      </c>
      <c r="M154" s="15">
        <v>1</v>
      </c>
    </row>
    <row r="155" ht="16.75" customHeight="1" spans="1:13">
      <c r="A155" s="14" t="s">
        <v>148</v>
      </c>
      <c r="B155" s="15" t="s">
        <v>417</v>
      </c>
      <c r="C155" s="15" t="s">
        <v>54</v>
      </c>
      <c r="D155" s="15" t="s">
        <v>20</v>
      </c>
      <c r="E155" s="16"/>
      <c r="F155" s="15" t="s">
        <v>21</v>
      </c>
      <c r="G155" s="15"/>
      <c r="H155" s="17">
        <v>6.75</v>
      </c>
      <c r="I155" s="17">
        <v>2</v>
      </c>
      <c r="J155" s="17">
        <v>13.5</v>
      </c>
      <c r="K155" s="18" t="s">
        <v>418</v>
      </c>
      <c r="L155" s="19" t="s">
        <v>23</v>
      </c>
      <c r="M155" s="15">
        <v>0</v>
      </c>
    </row>
    <row r="156" ht="17.45" customHeight="1" spans="1:13">
      <c r="A156" s="14" t="s">
        <v>150</v>
      </c>
      <c r="B156" s="15" t="s">
        <v>411</v>
      </c>
      <c r="C156" s="15" t="s">
        <v>29</v>
      </c>
      <c r="D156" s="15" t="s">
        <v>20</v>
      </c>
      <c r="E156" s="16"/>
      <c r="F156" s="15" t="s">
        <v>21</v>
      </c>
      <c r="G156" s="15"/>
      <c r="H156" s="17">
        <v>223</v>
      </c>
      <c r="I156" s="17">
        <v>-4</v>
      </c>
      <c r="J156" s="17">
        <v>-892</v>
      </c>
      <c r="K156" s="18" t="s">
        <v>419</v>
      </c>
      <c r="L156" s="19" t="s">
        <v>23</v>
      </c>
      <c r="M156" s="15"/>
    </row>
    <row r="157" ht="17.45" customHeight="1" spans="1:13">
      <c r="A157" s="14" t="s">
        <v>153</v>
      </c>
      <c r="B157" s="15" t="s">
        <v>420</v>
      </c>
      <c r="C157" s="15" t="s">
        <v>19</v>
      </c>
      <c r="D157" s="15" t="s">
        <v>20</v>
      </c>
      <c r="E157" s="16"/>
      <c r="F157" s="15" t="s">
        <v>21</v>
      </c>
      <c r="G157" s="15"/>
      <c r="H157" s="17">
        <v>204.96</v>
      </c>
      <c r="I157" s="17">
        <v>1</v>
      </c>
      <c r="J157" s="17">
        <v>204.96</v>
      </c>
      <c r="K157" s="18" t="s">
        <v>421</v>
      </c>
      <c r="L157" s="19" t="s">
        <v>23</v>
      </c>
      <c r="M157" s="15">
        <v>1</v>
      </c>
    </row>
    <row r="158" ht="16.75" customHeight="1" spans="1:13">
      <c r="A158" s="14" t="s">
        <v>156</v>
      </c>
      <c r="B158" s="15" t="s">
        <v>422</v>
      </c>
      <c r="C158" s="15" t="s">
        <v>29</v>
      </c>
      <c r="D158" s="15" t="s">
        <v>20</v>
      </c>
      <c r="E158" s="16"/>
      <c r="F158" s="15" t="s">
        <v>21</v>
      </c>
      <c r="G158" s="15"/>
      <c r="H158" s="17">
        <v>9.9</v>
      </c>
      <c r="I158" s="17">
        <v>50</v>
      </c>
      <c r="J158" s="17">
        <v>495</v>
      </c>
      <c r="K158" s="18" t="s">
        <v>423</v>
      </c>
      <c r="L158" s="19" t="s">
        <v>23</v>
      </c>
      <c r="M158" s="15">
        <v>50</v>
      </c>
    </row>
    <row r="159" ht="16.75" customHeight="1" spans="1:13">
      <c r="A159" s="14" t="s">
        <v>159</v>
      </c>
      <c r="B159" s="15" t="s">
        <v>424</v>
      </c>
      <c r="C159" s="15" t="s">
        <v>179</v>
      </c>
      <c r="D159" s="15" t="s">
        <v>20</v>
      </c>
      <c r="E159" s="16"/>
      <c r="F159" s="15" t="s">
        <v>21</v>
      </c>
      <c r="G159" s="15"/>
      <c r="H159" s="17">
        <v>246.08</v>
      </c>
      <c r="I159" s="17">
        <v>1</v>
      </c>
      <c r="J159" s="17">
        <v>246.08</v>
      </c>
      <c r="K159" s="18" t="s">
        <v>425</v>
      </c>
      <c r="L159" s="19" t="s">
        <v>23</v>
      </c>
      <c r="M159" s="15">
        <v>1</v>
      </c>
    </row>
    <row r="160" ht="26.9" customHeight="1" spans="1:13">
      <c r="A160" s="14" t="s">
        <v>162</v>
      </c>
      <c r="B160" s="15" t="s">
        <v>397</v>
      </c>
      <c r="C160" s="15" t="s">
        <v>29</v>
      </c>
      <c r="D160" s="15" t="s">
        <v>20</v>
      </c>
      <c r="E160" s="16"/>
      <c r="F160" s="15" t="s">
        <v>21</v>
      </c>
      <c r="G160" s="15"/>
      <c r="H160" s="17">
        <v>100</v>
      </c>
      <c r="I160" s="17">
        <v>1</v>
      </c>
      <c r="J160" s="17">
        <v>100</v>
      </c>
      <c r="K160" s="18" t="s">
        <v>426</v>
      </c>
      <c r="L160" s="19" t="s">
        <v>23</v>
      </c>
      <c r="M160" s="15"/>
    </row>
    <row r="161" ht="17.45" customHeight="1" spans="1:13">
      <c r="A161" s="14" t="s">
        <v>164</v>
      </c>
      <c r="B161" s="15" t="s">
        <v>427</v>
      </c>
      <c r="C161" s="15" t="s">
        <v>378</v>
      </c>
      <c r="D161" s="15" t="s">
        <v>20</v>
      </c>
      <c r="E161" s="16"/>
      <c r="F161" s="15" t="s">
        <v>21</v>
      </c>
      <c r="G161" s="15"/>
      <c r="H161" s="17">
        <v>2.134</v>
      </c>
      <c r="I161" s="17">
        <v>5</v>
      </c>
      <c r="J161" s="17">
        <v>10.67</v>
      </c>
      <c r="K161" s="18" t="s">
        <v>428</v>
      </c>
      <c r="L161" s="19" t="s">
        <v>23</v>
      </c>
      <c r="M161" s="15">
        <v>0</v>
      </c>
    </row>
    <row r="162" ht="16.75" customHeight="1" spans="1:13">
      <c r="A162" s="14" t="s">
        <v>167</v>
      </c>
      <c r="B162" s="15" t="s">
        <v>429</v>
      </c>
      <c r="C162" s="15" t="s">
        <v>54</v>
      </c>
      <c r="D162" s="15" t="s">
        <v>20</v>
      </c>
      <c r="E162" s="16"/>
      <c r="F162" s="15" t="s">
        <v>21</v>
      </c>
      <c r="G162" s="15"/>
      <c r="H162" s="17">
        <v>1.79</v>
      </c>
      <c r="I162" s="17">
        <v>10</v>
      </c>
      <c r="J162" s="17">
        <v>17.9</v>
      </c>
      <c r="K162" s="18" t="s">
        <v>430</v>
      </c>
      <c r="L162" s="19" t="s">
        <v>23</v>
      </c>
      <c r="M162" s="15">
        <v>8</v>
      </c>
    </row>
    <row r="163" ht="17.45" customHeight="1" spans="1:13">
      <c r="A163" s="14" t="s">
        <v>169</v>
      </c>
      <c r="B163" s="15" t="s">
        <v>431</v>
      </c>
      <c r="C163" s="15" t="s">
        <v>19</v>
      </c>
      <c r="D163" s="15" t="s">
        <v>20</v>
      </c>
      <c r="E163" s="16"/>
      <c r="F163" s="15" t="s">
        <v>21</v>
      </c>
      <c r="G163" s="15"/>
      <c r="H163" s="17">
        <v>0.08</v>
      </c>
      <c r="I163" s="17">
        <v>5000</v>
      </c>
      <c r="J163" s="17">
        <v>400</v>
      </c>
      <c r="K163" s="18" t="s">
        <v>432</v>
      </c>
      <c r="L163" s="19" t="s">
        <v>23</v>
      </c>
      <c r="M163" s="15">
        <v>4650</v>
      </c>
    </row>
    <row r="164" ht="17.45" customHeight="1" spans="1:13">
      <c r="A164" s="14" t="s">
        <v>172</v>
      </c>
      <c r="B164" s="15" t="s">
        <v>433</v>
      </c>
      <c r="C164" s="15" t="s">
        <v>19</v>
      </c>
      <c r="D164" s="15" t="s">
        <v>20</v>
      </c>
      <c r="E164" s="16"/>
      <c r="F164" s="15" t="s">
        <v>21</v>
      </c>
      <c r="G164" s="15"/>
      <c r="H164" s="17">
        <v>17.56</v>
      </c>
      <c r="I164" s="17">
        <v>5</v>
      </c>
      <c r="J164" s="17">
        <v>87.8</v>
      </c>
      <c r="K164" s="18" t="s">
        <v>434</v>
      </c>
      <c r="L164" s="19" t="s">
        <v>23</v>
      </c>
      <c r="M164" s="15">
        <v>5</v>
      </c>
    </row>
    <row r="165" ht="16.75" customHeight="1" spans="1:13">
      <c r="A165" s="14" t="s">
        <v>174</v>
      </c>
      <c r="B165" s="15" t="s">
        <v>435</v>
      </c>
      <c r="C165" s="15" t="s">
        <v>125</v>
      </c>
      <c r="D165" s="15" t="s">
        <v>20</v>
      </c>
      <c r="E165" s="16"/>
      <c r="F165" s="15" t="s">
        <v>21</v>
      </c>
      <c r="G165" s="15"/>
      <c r="H165" s="17">
        <v>8</v>
      </c>
      <c r="I165" s="17">
        <v>100</v>
      </c>
      <c r="J165" s="17">
        <v>800</v>
      </c>
      <c r="K165" s="18" t="s">
        <v>436</v>
      </c>
      <c r="L165" s="19" t="s">
        <v>23</v>
      </c>
      <c r="M165" s="15">
        <v>90</v>
      </c>
    </row>
    <row r="166" ht="17.45" customHeight="1" spans="1:13">
      <c r="A166" s="20" t="s">
        <v>56</v>
      </c>
      <c r="B166" s="21"/>
      <c r="C166" s="21"/>
      <c r="D166" s="21"/>
      <c r="E166" s="21"/>
      <c r="F166" s="21"/>
      <c r="G166" s="21"/>
      <c r="H166" s="22"/>
      <c r="I166" s="23">
        <v>5375</v>
      </c>
      <c r="J166" s="24">
        <v>8425.31</v>
      </c>
      <c r="K166" s="25"/>
      <c r="L166" s="25"/>
      <c r="M166" s="25"/>
    </row>
    <row r="167" ht="16.75" customHeight="1" spans="1:13">
      <c r="A167" s="20" t="s">
        <v>437</v>
      </c>
      <c r="B167" s="21"/>
      <c r="C167" s="21"/>
      <c r="D167" s="21"/>
      <c r="E167" s="21"/>
      <c r="F167" s="21"/>
      <c r="G167" s="21"/>
      <c r="H167" s="22"/>
      <c r="I167" s="23">
        <v>34854.37</v>
      </c>
      <c r="J167" s="24">
        <v>366408.58</v>
      </c>
      <c r="K167" s="25"/>
      <c r="L167" s="25"/>
      <c r="M167" s="25"/>
    </row>
    <row r="168" ht="145.45" customHeight="1" spans="1:13">
      <c r="A168" s="29"/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</row>
    <row r="169" ht="81.45" customHeight="1"/>
    <row r="170" ht="80.7" customHeight="1"/>
    <row r="171" ht="19.65" customHeight="1" spans="1:13">
      <c r="A171" s="30" t="s">
        <v>438</v>
      </c>
      <c r="B171" s="30"/>
      <c r="C171" s="30"/>
      <c r="D171" s="30"/>
      <c r="E171" s="31" t="s">
        <v>439</v>
      </c>
      <c r="F171" s="31"/>
      <c r="G171" s="31"/>
      <c r="H171" s="31"/>
      <c r="I171" s="31"/>
      <c r="J171" s="31"/>
      <c r="K171" s="31"/>
      <c r="L171" s="31"/>
      <c r="M171" s="31"/>
    </row>
  </sheetData>
  <autoFilter xmlns:etc="http://www.wps.cn/officeDocument/2017/etCustomData" ref="A4:M171" etc:filterBottomFollowUsedRange="0">
    <extLst/>
  </autoFilter>
  <mergeCells count="170">
    <mergeCell ref="A1:D1"/>
    <mergeCell ref="E1:M1"/>
    <mergeCell ref="A2:M2"/>
    <mergeCell ref="A3:M3"/>
    <mergeCell ref="D4:E4"/>
    <mergeCell ref="A5:M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A17:H17"/>
    <mergeCell ref="A18:M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60:E60"/>
    <mergeCell ref="D61:E61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D87:E87"/>
    <mergeCell ref="D88:E88"/>
    <mergeCell ref="D89:E89"/>
    <mergeCell ref="D90:E90"/>
    <mergeCell ref="D91:E91"/>
    <mergeCell ref="D92:E92"/>
    <mergeCell ref="D93:E93"/>
    <mergeCell ref="D94:E94"/>
    <mergeCell ref="D95:E95"/>
    <mergeCell ref="D96:E96"/>
    <mergeCell ref="D97:E97"/>
    <mergeCell ref="D98:E98"/>
    <mergeCell ref="D99:E99"/>
    <mergeCell ref="D100:E100"/>
    <mergeCell ref="D101:E101"/>
    <mergeCell ref="D102:E102"/>
    <mergeCell ref="D103:E103"/>
    <mergeCell ref="D104:E104"/>
    <mergeCell ref="D105:E105"/>
    <mergeCell ref="D106:E106"/>
    <mergeCell ref="D107:E107"/>
    <mergeCell ref="D108:E108"/>
    <mergeCell ref="D109:E109"/>
    <mergeCell ref="D110:E110"/>
    <mergeCell ref="D111:E111"/>
    <mergeCell ref="D112:E112"/>
    <mergeCell ref="D113:E113"/>
    <mergeCell ref="D114:E114"/>
    <mergeCell ref="D115:E115"/>
    <mergeCell ref="D116:E116"/>
    <mergeCell ref="D117:E117"/>
    <mergeCell ref="D118:E118"/>
    <mergeCell ref="D119:E119"/>
    <mergeCell ref="D120:E120"/>
    <mergeCell ref="D121:E121"/>
    <mergeCell ref="A122:H122"/>
    <mergeCell ref="A123:M123"/>
    <mergeCell ref="D124:E124"/>
    <mergeCell ref="D125:E125"/>
    <mergeCell ref="D126:E126"/>
    <mergeCell ref="D127:E127"/>
    <mergeCell ref="D128:E128"/>
    <mergeCell ref="D129:E129"/>
    <mergeCell ref="D130:E130"/>
    <mergeCell ref="D131:E131"/>
    <mergeCell ref="D132:E132"/>
    <mergeCell ref="D133:E133"/>
    <mergeCell ref="D134:E134"/>
    <mergeCell ref="D135:E135"/>
    <mergeCell ref="D136:E136"/>
    <mergeCell ref="D137:E137"/>
    <mergeCell ref="D138:E138"/>
    <mergeCell ref="D139:E139"/>
    <mergeCell ref="D140:E140"/>
    <mergeCell ref="D141:E141"/>
    <mergeCell ref="D142:E142"/>
    <mergeCell ref="D143:E143"/>
    <mergeCell ref="D144:E144"/>
    <mergeCell ref="D145:E145"/>
    <mergeCell ref="D146:E146"/>
    <mergeCell ref="D147:E147"/>
    <mergeCell ref="D148:E148"/>
    <mergeCell ref="D149:E149"/>
    <mergeCell ref="D150:E150"/>
    <mergeCell ref="D151:E151"/>
    <mergeCell ref="D152:E152"/>
    <mergeCell ref="D153:E153"/>
    <mergeCell ref="D154:E154"/>
    <mergeCell ref="D155:E155"/>
    <mergeCell ref="D156:E156"/>
    <mergeCell ref="D157:E157"/>
    <mergeCell ref="D158:E158"/>
    <mergeCell ref="D159:E159"/>
    <mergeCell ref="D160:E160"/>
    <mergeCell ref="D161:E161"/>
    <mergeCell ref="D162:E162"/>
    <mergeCell ref="D163:E163"/>
    <mergeCell ref="D164:E164"/>
    <mergeCell ref="D165:E165"/>
    <mergeCell ref="A166:H166"/>
    <mergeCell ref="A167:H167"/>
    <mergeCell ref="A171:D171"/>
    <mergeCell ref="E171:M171"/>
  </mergeCells>
  <pageMargins left="0.5" right="0.5" top="0.5" bottom="0.5" header="0" footer="0"/>
  <pageSetup paperSize="9" scale="76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44"/>
  <sheetViews>
    <sheetView tabSelected="1" workbookViewId="0">
      <selection activeCell="R21" sqref="R21"/>
    </sheetView>
  </sheetViews>
  <sheetFormatPr defaultColWidth="9" defaultRowHeight="12.75"/>
  <cols>
    <col min="1" max="1" width="8.17142857142857" customWidth="1"/>
    <col min="2" max="2" width="14.2761904761905" customWidth="1"/>
    <col min="3" max="3" width="12.3333333333333" customWidth="1"/>
    <col min="4" max="4" width="6.09523809523809" customWidth="1"/>
    <col min="5" max="5" width="7.13333333333333" customWidth="1"/>
    <col min="6" max="6" width="14.2761904761905" customWidth="1"/>
    <col min="7" max="7" width="14.4095238095238" customWidth="1"/>
    <col min="8" max="8" width="15.3142857142857" customWidth="1"/>
    <col min="9" max="9" width="13.2380952380952" customWidth="1"/>
    <col min="10" max="10" width="19.4666666666667" customWidth="1"/>
    <col min="11" max="11" width="18.2952380952381" customWidth="1"/>
    <col min="12" max="12" width="15.3142857142857" customWidth="1"/>
    <col min="13" max="13" width="22.8380952380952" customWidth="1"/>
    <col min="15" max="15" width="10.5714285714286"/>
  </cols>
  <sheetData>
    <row r="1" ht="20.35" customHeight="1" spans="1:15">
      <c r="A1" s="4" t="s">
        <v>0</v>
      </c>
      <c r="B1" s="4"/>
      <c r="C1" s="4"/>
      <c r="D1" s="4"/>
      <c r="E1" s="5" t="s">
        <v>1</v>
      </c>
      <c r="F1" s="5"/>
      <c r="G1" s="5"/>
      <c r="H1" s="5"/>
      <c r="I1" s="5"/>
      <c r="J1" s="5"/>
      <c r="K1" s="5"/>
      <c r="L1" s="5"/>
      <c r="M1" s="5"/>
    </row>
    <row r="2" ht="34.2" customHeight="1" spans="1:15">
      <c r="A2" s="6" t="s">
        <v>2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ht="16.75" customHeight="1" spans="1:15">
      <c r="A3" s="7" t="s">
        <v>3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ht="17.45" customHeight="1" spans="1:15">
      <c r="A4" s="8" t="s">
        <v>4</v>
      </c>
      <c r="B4" s="8" t="s">
        <v>5</v>
      </c>
      <c r="C4" s="8" t="s">
        <v>6</v>
      </c>
      <c r="D4" s="8" t="s">
        <v>7</v>
      </c>
      <c r="E4" s="9"/>
      <c r="F4" s="8" t="s">
        <v>8</v>
      </c>
      <c r="G4" s="8" t="s">
        <v>9</v>
      </c>
      <c r="H4" s="8" t="s">
        <v>10</v>
      </c>
      <c r="I4" s="8" t="s">
        <v>11</v>
      </c>
      <c r="J4" s="8" t="s">
        <v>12</v>
      </c>
      <c r="K4" s="8" t="s">
        <v>13</v>
      </c>
      <c r="L4" s="8" t="s">
        <v>14</v>
      </c>
      <c r="M4" s="8" t="s">
        <v>440</v>
      </c>
      <c r="N4" s="10" t="s">
        <v>441</v>
      </c>
      <c r="O4" s="10" t="s">
        <v>442</v>
      </c>
    </row>
    <row r="5" ht="17.45" customHeight="1" spans="1:15">
      <c r="A5" s="11" t="s">
        <v>16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3"/>
    </row>
    <row r="6" ht="16.75" customHeight="1" spans="1:15">
      <c r="A6" s="14" t="s">
        <v>17</v>
      </c>
      <c r="B6" s="15" t="s">
        <v>18</v>
      </c>
      <c r="C6" s="15" t="s">
        <v>19</v>
      </c>
      <c r="D6" s="15" t="s">
        <v>20</v>
      </c>
      <c r="E6" s="16"/>
      <c r="F6" s="15" t="s">
        <v>21</v>
      </c>
      <c r="G6" s="15"/>
      <c r="H6" s="17">
        <v>20</v>
      </c>
      <c r="I6" s="17">
        <v>2</v>
      </c>
      <c r="J6" s="17">
        <v>40</v>
      </c>
      <c r="K6" s="18" t="s">
        <v>22</v>
      </c>
      <c r="L6" s="19" t="s">
        <v>23</v>
      </c>
      <c r="M6" s="15">
        <v>2</v>
      </c>
      <c r="N6">
        <f>M6-I6</f>
        <v>0</v>
      </c>
      <c r="O6">
        <f>N6*H6</f>
        <v>0</v>
      </c>
    </row>
    <row r="7" ht="17.45" customHeight="1" spans="1:15">
      <c r="A7" s="14" t="s">
        <v>24</v>
      </c>
      <c r="B7" s="15" t="s">
        <v>25</v>
      </c>
      <c r="C7" s="15" t="s">
        <v>19</v>
      </c>
      <c r="D7" s="15" t="s">
        <v>20</v>
      </c>
      <c r="E7" s="16"/>
      <c r="F7" s="15" t="s">
        <v>21</v>
      </c>
      <c r="G7" s="15"/>
      <c r="H7" s="17">
        <v>30</v>
      </c>
      <c r="I7" s="17">
        <v>1</v>
      </c>
      <c r="J7" s="17">
        <v>30</v>
      </c>
      <c r="K7" s="18" t="s">
        <v>26</v>
      </c>
      <c r="L7" s="19" t="s">
        <v>23</v>
      </c>
      <c r="M7" s="15">
        <v>1</v>
      </c>
      <c r="N7">
        <f t="shared" ref="N7:N16" si="0">M7-I7</f>
        <v>0</v>
      </c>
      <c r="O7">
        <f t="shared" ref="O7:O16" si="1">N7*H7</f>
        <v>0</v>
      </c>
    </row>
    <row r="8" ht="17.45" customHeight="1" spans="1:15">
      <c r="A8" s="14" t="s">
        <v>27</v>
      </c>
      <c r="B8" s="15" t="s">
        <v>28</v>
      </c>
      <c r="C8" s="15" t="s">
        <v>29</v>
      </c>
      <c r="D8" s="15" t="s">
        <v>20</v>
      </c>
      <c r="E8" s="16"/>
      <c r="F8" s="15" t="s">
        <v>21</v>
      </c>
      <c r="G8" s="15"/>
      <c r="H8" s="17">
        <v>150</v>
      </c>
      <c r="I8" s="17">
        <v>2</v>
      </c>
      <c r="J8" s="17">
        <v>300</v>
      </c>
      <c r="K8" s="18" t="s">
        <v>30</v>
      </c>
      <c r="L8" s="19" t="s">
        <v>23</v>
      </c>
      <c r="M8" s="15">
        <v>2</v>
      </c>
      <c r="N8">
        <f t="shared" si="0"/>
        <v>0</v>
      </c>
      <c r="O8">
        <f t="shared" si="1"/>
        <v>0</v>
      </c>
    </row>
    <row r="9" ht="16.75" customHeight="1" spans="1:15">
      <c r="A9" s="14" t="s">
        <v>31</v>
      </c>
      <c r="B9" s="15" t="s">
        <v>32</v>
      </c>
      <c r="C9" s="15" t="s">
        <v>19</v>
      </c>
      <c r="D9" s="15" t="s">
        <v>20</v>
      </c>
      <c r="E9" s="16"/>
      <c r="F9" s="15" t="s">
        <v>21</v>
      </c>
      <c r="G9" s="15"/>
      <c r="H9" s="17">
        <v>15</v>
      </c>
      <c r="I9" s="17">
        <v>1</v>
      </c>
      <c r="J9" s="17">
        <v>15</v>
      </c>
      <c r="K9" s="18" t="s">
        <v>33</v>
      </c>
      <c r="L9" s="19" t="s">
        <v>23</v>
      </c>
      <c r="M9" s="15">
        <v>1</v>
      </c>
      <c r="N9">
        <f t="shared" si="0"/>
        <v>0</v>
      </c>
      <c r="O9">
        <f t="shared" si="1"/>
        <v>0</v>
      </c>
    </row>
    <row r="10" ht="17.45" customHeight="1" spans="1:15">
      <c r="A10" s="14" t="s">
        <v>34</v>
      </c>
      <c r="B10" s="15" t="s">
        <v>35</v>
      </c>
      <c r="C10" s="15" t="s">
        <v>19</v>
      </c>
      <c r="D10" s="15" t="s">
        <v>20</v>
      </c>
      <c r="E10" s="16"/>
      <c r="F10" s="15" t="s">
        <v>21</v>
      </c>
      <c r="G10" s="15"/>
      <c r="H10" s="17">
        <v>15</v>
      </c>
      <c r="I10" s="17">
        <v>1</v>
      </c>
      <c r="J10" s="17">
        <v>15</v>
      </c>
      <c r="K10" s="18" t="s">
        <v>36</v>
      </c>
      <c r="L10" s="19" t="s">
        <v>23</v>
      </c>
      <c r="M10" s="15">
        <v>1</v>
      </c>
      <c r="N10">
        <f t="shared" si="0"/>
        <v>0</v>
      </c>
      <c r="O10">
        <f t="shared" si="1"/>
        <v>0</v>
      </c>
    </row>
    <row r="11" ht="16.75" customHeight="1" spans="1:15">
      <c r="A11" s="14" t="s">
        <v>37</v>
      </c>
      <c r="B11" s="15" t="s">
        <v>38</v>
      </c>
      <c r="C11" s="15" t="s">
        <v>19</v>
      </c>
      <c r="D11" s="15" t="s">
        <v>20</v>
      </c>
      <c r="E11" s="16"/>
      <c r="F11" s="15" t="s">
        <v>21</v>
      </c>
      <c r="G11" s="15"/>
      <c r="H11" s="17">
        <v>450</v>
      </c>
      <c r="I11" s="17">
        <v>1</v>
      </c>
      <c r="J11" s="17">
        <v>450</v>
      </c>
      <c r="K11" s="18" t="s">
        <v>39</v>
      </c>
      <c r="L11" s="19" t="s">
        <v>23</v>
      </c>
      <c r="M11" s="15">
        <v>1</v>
      </c>
      <c r="N11">
        <f t="shared" si="0"/>
        <v>0</v>
      </c>
      <c r="O11">
        <f t="shared" si="1"/>
        <v>0</v>
      </c>
    </row>
    <row r="12" ht="17.45" customHeight="1" spans="1:15">
      <c r="A12" s="14" t="s">
        <v>40</v>
      </c>
      <c r="B12" s="15" t="s">
        <v>41</v>
      </c>
      <c r="C12" s="15" t="s">
        <v>19</v>
      </c>
      <c r="D12" s="15" t="s">
        <v>20</v>
      </c>
      <c r="E12" s="16"/>
      <c r="F12" s="15" t="s">
        <v>21</v>
      </c>
      <c r="G12" s="15"/>
      <c r="H12" s="17">
        <v>30</v>
      </c>
      <c r="I12" s="17">
        <v>2</v>
      </c>
      <c r="J12" s="17">
        <v>60</v>
      </c>
      <c r="K12" s="18" t="s">
        <v>42</v>
      </c>
      <c r="L12" s="19" t="s">
        <v>23</v>
      </c>
      <c r="M12" s="15">
        <v>2</v>
      </c>
      <c r="N12">
        <f t="shared" si="0"/>
        <v>0</v>
      </c>
      <c r="O12">
        <f t="shared" si="1"/>
        <v>0</v>
      </c>
    </row>
    <row r="13" ht="17.45" customHeight="1" spans="1:15">
      <c r="A13" s="14" t="s">
        <v>43</v>
      </c>
      <c r="B13" s="15" t="s">
        <v>44</v>
      </c>
      <c r="C13" s="15" t="s">
        <v>29</v>
      </c>
      <c r="D13" s="15" t="s">
        <v>20</v>
      </c>
      <c r="E13" s="16"/>
      <c r="F13" s="15" t="s">
        <v>21</v>
      </c>
      <c r="G13" s="15"/>
      <c r="H13" s="17">
        <v>204.5</v>
      </c>
      <c r="I13" s="17">
        <v>2</v>
      </c>
      <c r="J13" s="17">
        <v>409</v>
      </c>
      <c r="K13" s="18" t="s">
        <v>45</v>
      </c>
      <c r="L13" s="19" t="s">
        <v>23</v>
      </c>
      <c r="M13" s="15">
        <v>2</v>
      </c>
      <c r="N13">
        <f t="shared" si="0"/>
        <v>0</v>
      </c>
      <c r="O13">
        <f t="shared" si="1"/>
        <v>0</v>
      </c>
    </row>
    <row r="14" ht="16.75" customHeight="1" spans="1:15">
      <c r="A14" s="14" t="s">
        <v>46</v>
      </c>
      <c r="B14" s="15" t="s">
        <v>47</v>
      </c>
      <c r="C14" s="15" t="s">
        <v>19</v>
      </c>
      <c r="D14" s="15" t="s">
        <v>20</v>
      </c>
      <c r="E14" s="16"/>
      <c r="F14" s="15" t="s">
        <v>21</v>
      </c>
      <c r="G14" s="15"/>
      <c r="H14" s="17">
        <v>10</v>
      </c>
      <c r="I14" s="17">
        <v>1</v>
      </c>
      <c r="J14" s="17">
        <v>10</v>
      </c>
      <c r="K14" s="18" t="s">
        <v>48</v>
      </c>
      <c r="L14" s="19" t="s">
        <v>23</v>
      </c>
      <c r="M14" s="15">
        <v>1</v>
      </c>
      <c r="N14">
        <f t="shared" si="0"/>
        <v>0</v>
      </c>
      <c r="O14">
        <f t="shared" si="1"/>
        <v>0</v>
      </c>
    </row>
    <row r="15" ht="17.45" customHeight="1" spans="1:15">
      <c r="A15" s="14" t="s">
        <v>49</v>
      </c>
      <c r="B15" s="15" t="s">
        <v>50</v>
      </c>
      <c r="C15" s="15" t="s">
        <v>29</v>
      </c>
      <c r="D15" s="15" t="s">
        <v>20</v>
      </c>
      <c r="E15" s="16"/>
      <c r="F15" s="15" t="s">
        <v>21</v>
      </c>
      <c r="G15" s="15"/>
      <c r="H15" s="17">
        <v>95</v>
      </c>
      <c r="I15" s="17">
        <v>2</v>
      </c>
      <c r="J15" s="17">
        <v>190</v>
      </c>
      <c r="K15" s="18" t="s">
        <v>51</v>
      </c>
      <c r="L15" s="19" t="s">
        <v>23</v>
      </c>
      <c r="M15" s="15">
        <v>2</v>
      </c>
      <c r="N15">
        <f t="shared" si="0"/>
        <v>0</v>
      </c>
      <c r="O15">
        <f t="shared" si="1"/>
        <v>0</v>
      </c>
    </row>
    <row r="16" ht="17.45" customHeight="1" spans="1:15">
      <c r="A16" s="14" t="s">
        <v>52</v>
      </c>
      <c r="B16" s="15" t="s">
        <v>53</v>
      </c>
      <c r="C16" s="15" t="s">
        <v>54</v>
      </c>
      <c r="D16" s="15" t="s">
        <v>20</v>
      </c>
      <c r="E16" s="16"/>
      <c r="F16" s="15" t="s">
        <v>21</v>
      </c>
      <c r="G16" s="15"/>
      <c r="H16" s="17">
        <v>45</v>
      </c>
      <c r="I16" s="17">
        <v>2</v>
      </c>
      <c r="J16" s="17">
        <v>90</v>
      </c>
      <c r="K16" s="18" t="s">
        <v>55</v>
      </c>
      <c r="L16" s="19" t="s">
        <v>23</v>
      </c>
      <c r="M16" s="15">
        <v>2</v>
      </c>
      <c r="N16">
        <f t="shared" si="0"/>
        <v>0</v>
      </c>
      <c r="O16">
        <f t="shared" si="1"/>
        <v>0</v>
      </c>
    </row>
    <row r="17" ht="16.75" customHeight="1" spans="1:15">
      <c r="A17" s="20" t="s">
        <v>56</v>
      </c>
      <c r="B17" s="21"/>
      <c r="C17" s="21"/>
      <c r="D17" s="21"/>
      <c r="E17" s="21"/>
      <c r="F17" s="21"/>
      <c r="G17" s="21"/>
      <c r="H17" s="22"/>
      <c r="I17" s="23">
        <v>17</v>
      </c>
      <c r="J17" s="24">
        <v>1609</v>
      </c>
      <c r="K17" s="25"/>
      <c r="L17" s="25"/>
      <c r="M17" s="25"/>
    </row>
    <row r="18" ht="17.45" customHeight="1" spans="1:15">
      <c r="A18" s="11" t="s">
        <v>57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3"/>
    </row>
    <row r="19" ht="17.45" customHeight="1" spans="1:15">
      <c r="A19" s="14" t="s">
        <v>27</v>
      </c>
      <c r="B19" s="15" t="s">
        <v>64</v>
      </c>
      <c r="C19" s="15" t="s">
        <v>19</v>
      </c>
      <c r="D19" s="15" t="s">
        <v>20</v>
      </c>
      <c r="E19" s="16"/>
      <c r="F19" s="15" t="s">
        <v>21</v>
      </c>
      <c r="G19" s="15"/>
      <c r="H19" s="17">
        <v>520</v>
      </c>
      <c r="I19" s="17">
        <v>2</v>
      </c>
      <c r="J19" s="17">
        <v>1040</v>
      </c>
      <c r="K19" s="18" t="s">
        <v>65</v>
      </c>
      <c r="L19" s="19" t="s">
        <v>23</v>
      </c>
      <c r="M19" s="15">
        <v>2</v>
      </c>
      <c r="N19">
        <f>M19-I19</f>
        <v>0</v>
      </c>
      <c r="O19">
        <f>N19*H19</f>
        <v>0</v>
      </c>
    </row>
    <row r="20" ht="16.75" customHeight="1" spans="1:15">
      <c r="A20" s="14" t="s">
        <v>31</v>
      </c>
      <c r="B20" s="15" t="s">
        <v>66</v>
      </c>
      <c r="C20" s="15" t="s">
        <v>67</v>
      </c>
      <c r="D20" s="15" t="s">
        <v>68</v>
      </c>
      <c r="E20" s="16"/>
      <c r="F20" s="15" t="s">
        <v>21</v>
      </c>
      <c r="G20" s="15"/>
      <c r="H20" s="17">
        <v>6.1</v>
      </c>
      <c r="I20" s="17">
        <v>200</v>
      </c>
      <c r="J20" s="17">
        <v>1220</v>
      </c>
      <c r="K20" s="18" t="s">
        <v>69</v>
      </c>
      <c r="L20" s="19" t="s">
        <v>70</v>
      </c>
      <c r="M20" s="15">
        <v>152</v>
      </c>
      <c r="N20">
        <f t="shared" ref="N20:N51" si="2">M20-I20</f>
        <v>-48</v>
      </c>
      <c r="O20" s="26">
        <f t="shared" ref="O20:O51" si="3">N20*H20</f>
        <v>-292.8</v>
      </c>
    </row>
    <row r="21" ht="17.45" customHeight="1" spans="1:15">
      <c r="A21" s="14" t="s">
        <v>34</v>
      </c>
      <c r="B21" s="15" t="s">
        <v>71</v>
      </c>
      <c r="C21" s="15" t="s">
        <v>59</v>
      </c>
      <c r="D21" s="15" t="s">
        <v>60</v>
      </c>
      <c r="E21" s="16"/>
      <c r="F21" s="15" t="s">
        <v>21</v>
      </c>
      <c r="G21" s="15"/>
      <c r="H21" s="17">
        <v>28</v>
      </c>
      <c r="I21" s="17">
        <v>300</v>
      </c>
      <c r="J21" s="17">
        <v>8400</v>
      </c>
      <c r="K21" s="18" t="s">
        <v>72</v>
      </c>
      <c r="L21" s="19" t="s">
        <v>70</v>
      </c>
      <c r="M21" s="15">
        <v>300</v>
      </c>
      <c r="N21">
        <f t="shared" si="2"/>
        <v>0</v>
      </c>
      <c r="O21">
        <f t="shared" si="3"/>
        <v>0</v>
      </c>
    </row>
    <row r="22" ht="16.75" customHeight="1" spans="1:15">
      <c r="A22" s="14" t="s">
        <v>37</v>
      </c>
      <c r="B22" s="15" t="s">
        <v>73</v>
      </c>
      <c r="C22" s="15" t="s">
        <v>29</v>
      </c>
      <c r="D22" s="15" t="s">
        <v>68</v>
      </c>
      <c r="E22" s="16"/>
      <c r="F22" s="15" t="s">
        <v>21</v>
      </c>
      <c r="G22" s="15"/>
      <c r="H22" s="17">
        <v>0.49</v>
      </c>
      <c r="I22" s="17">
        <v>200</v>
      </c>
      <c r="J22" s="17">
        <v>98</v>
      </c>
      <c r="K22" s="18" t="s">
        <v>74</v>
      </c>
      <c r="L22" s="19" t="s">
        <v>70</v>
      </c>
      <c r="M22" s="15">
        <v>132</v>
      </c>
      <c r="N22">
        <f t="shared" si="2"/>
        <v>-68</v>
      </c>
      <c r="O22">
        <f t="shared" si="3"/>
        <v>-33.32</v>
      </c>
    </row>
    <row r="23" ht="26.9" customHeight="1" spans="1:15">
      <c r="A23" s="14" t="s">
        <v>40</v>
      </c>
      <c r="B23" s="15" t="s">
        <v>75</v>
      </c>
      <c r="C23" s="15" t="s">
        <v>29</v>
      </c>
      <c r="D23" s="15" t="s">
        <v>68</v>
      </c>
      <c r="E23" s="16"/>
      <c r="F23" s="15" t="s">
        <v>21</v>
      </c>
      <c r="G23" s="15"/>
      <c r="H23" s="17">
        <v>0.297</v>
      </c>
      <c r="I23" s="17">
        <v>4000</v>
      </c>
      <c r="J23" s="17">
        <v>1188</v>
      </c>
      <c r="K23" s="18" t="s">
        <v>76</v>
      </c>
      <c r="L23" s="19" t="s">
        <v>70</v>
      </c>
      <c r="M23" s="15">
        <v>3650</v>
      </c>
      <c r="N23">
        <f t="shared" si="2"/>
        <v>-350</v>
      </c>
      <c r="O23">
        <f t="shared" si="3"/>
        <v>-103.95</v>
      </c>
    </row>
    <row r="24" ht="17.45" customHeight="1" spans="1:15">
      <c r="A24" s="14" t="s">
        <v>43</v>
      </c>
      <c r="B24" s="15" t="s">
        <v>77</v>
      </c>
      <c r="C24" s="15" t="s">
        <v>59</v>
      </c>
      <c r="D24" s="15" t="s">
        <v>60</v>
      </c>
      <c r="E24" s="16"/>
      <c r="F24" s="15" t="s">
        <v>21</v>
      </c>
      <c r="G24" s="15"/>
      <c r="H24" s="17">
        <v>68</v>
      </c>
      <c r="I24" s="17">
        <v>60</v>
      </c>
      <c r="J24" s="17">
        <v>4080</v>
      </c>
      <c r="K24" s="18" t="s">
        <v>78</v>
      </c>
      <c r="L24" s="19" t="s">
        <v>70</v>
      </c>
      <c r="M24" s="15">
        <v>60</v>
      </c>
      <c r="N24">
        <f t="shared" si="2"/>
        <v>0</v>
      </c>
      <c r="O24">
        <f t="shared" si="3"/>
        <v>0</v>
      </c>
    </row>
    <row r="25" ht="16.75" customHeight="1" spans="1:15">
      <c r="A25" s="14" t="s">
        <v>46</v>
      </c>
      <c r="B25" s="15" t="s">
        <v>79</v>
      </c>
      <c r="C25" s="15" t="s">
        <v>19</v>
      </c>
      <c r="D25" s="15" t="s">
        <v>20</v>
      </c>
      <c r="E25" s="16"/>
      <c r="F25" s="15" t="s">
        <v>21</v>
      </c>
      <c r="G25" s="15"/>
      <c r="H25" s="17">
        <v>26</v>
      </c>
      <c r="I25" s="17">
        <v>50</v>
      </c>
      <c r="J25" s="17">
        <v>1300</v>
      </c>
      <c r="K25" s="18" t="s">
        <v>80</v>
      </c>
      <c r="L25" s="19" t="s">
        <v>70</v>
      </c>
      <c r="M25" s="15">
        <v>50</v>
      </c>
      <c r="N25">
        <f t="shared" si="2"/>
        <v>0</v>
      </c>
      <c r="O25">
        <f t="shared" si="3"/>
        <v>0</v>
      </c>
    </row>
    <row r="26" ht="17.45" customHeight="1" spans="1:15">
      <c r="A26" s="14" t="s">
        <v>49</v>
      </c>
      <c r="B26" s="15" t="s">
        <v>81</v>
      </c>
      <c r="C26" s="15" t="s">
        <v>19</v>
      </c>
      <c r="D26" s="15" t="s">
        <v>20</v>
      </c>
      <c r="E26" s="16"/>
      <c r="F26" s="15" t="s">
        <v>21</v>
      </c>
      <c r="G26" s="15"/>
      <c r="H26" s="17">
        <v>3.5</v>
      </c>
      <c r="I26" s="17">
        <v>80</v>
      </c>
      <c r="J26" s="17">
        <v>280</v>
      </c>
      <c r="K26" s="18" t="s">
        <v>82</v>
      </c>
      <c r="L26" s="19" t="s">
        <v>23</v>
      </c>
      <c r="M26" s="15">
        <v>80</v>
      </c>
      <c r="N26">
        <f t="shared" si="2"/>
        <v>0</v>
      </c>
      <c r="O26">
        <f t="shared" si="3"/>
        <v>0</v>
      </c>
    </row>
    <row r="27" ht="16.75" customHeight="1" spans="1:15">
      <c r="A27" s="14" t="s">
        <v>52</v>
      </c>
      <c r="B27" s="15" t="s">
        <v>83</v>
      </c>
      <c r="C27" s="15" t="s">
        <v>84</v>
      </c>
      <c r="D27" s="15" t="s">
        <v>20</v>
      </c>
      <c r="E27" s="16"/>
      <c r="F27" s="15" t="s">
        <v>21</v>
      </c>
      <c r="G27" s="15"/>
      <c r="H27" s="17">
        <v>67.9996</v>
      </c>
      <c r="I27" s="17">
        <v>397.37</v>
      </c>
      <c r="J27" s="17">
        <v>27021</v>
      </c>
      <c r="K27" s="18" t="s">
        <v>85</v>
      </c>
      <c r="L27" s="19" t="s">
        <v>23</v>
      </c>
      <c r="M27" s="15">
        <v>397.37</v>
      </c>
      <c r="N27">
        <f t="shared" si="2"/>
        <v>0</v>
      </c>
      <c r="O27">
        <f t="shared" si="3"/>
        <v>0</v>
      </c>
    </row>
    <row r="28" ht="16.75" customHeight="1" spans="1:15">
      <c r="A28" s="14" t="s">
        <v>89</v>
      </c>
      <c r="B28" s="15" t="s">
        <v>90</v>
      </c>
      <c r="C28" s="15" t="s">
        <v>19</v>
      </c>
      <c r="D28" s="15" t="s">
        <v>20</v>
      </c>
      <c r="E28" s="16"/>
      <c r="F28" s="15" t="s">
        <v>21</v>
      </c>
      <c r="G28" s="15"/>
      <c r="H28" s="17">
        <v>330</v>
      </c>
      <c r="I28" s="17">
        <v>6</v>
      </c>
      <c r="J28" s="17">
        <v>1980</v>
      </c>
      <c r="K28" s="18" t="s">
        <v>91</v>
      </c>
      <c r="L28" s="19" t="s">
        <v>23</v>
      </c>
      <c r="M28" s="15">
        <v>6</v>
      </c>
      <c r="N28">
        <f t="shared" si="2"/>
        <v>0</v>
      </c>
      <c r="O28">
        <f t="shared" si="3"/>
        <v>0</v>
      </c>
    </row>
    <row r="29" ht="17.45" customHeight="1" spans="1:15">
      <c r="A29" s="14" t="s">
        <v>92</v>
      </c>
      <c r="B29" s="15" t="s">
        <v>93</v>
      </c>
      <c r="C29" s="15" t="s">
        <v>94</v>
      </c>
      <c r="D29" s="15" t="s">
        <v>20</v>
      </c>
      <c r="E29" s="16"/>
      <c r="F29" s="15" t="s">
        <v>21</v>
      </c>
      <c r="G29" s="15"/>
      <c r="H29" s="17">
        <v>350</v>
      </c>
      <c r="I29" s="17">
        <v>1</v>
      </c>
      <c r="J29" s="17">
        <v>350</v>
      </c>
      <c r="K29" s="18" t="s">
        <v>95</v>
      </c>
      <c r="L29" s="19" t="s">
        <v>70</v>
      </c>
      <c r="M29" s="15">
        <v>1</v>
      </c>
      <c r="N29">
        <f t="shared" si="2"/>
        <v>0</v>
      </c>
      <c r="O29">
        <f t="shared" si="3"/>
        <v>0</v>
      </c>
    </row>
    <row r="30" ht="17.45" customHeight="1" spans="1:15">
      <c r="A30" s="14" t="s">
        <v>96</v>
      </c>
      <c r="B30" s="15" t="s">
        <v>97</v>
      </c>
      <c r="C30" s="15" t="s">
        <v>19</v>
      </c>
      <c r="D30" s="15" t="s">
        <v>68</v>
      </c>
      <c r="E30" s="16"/>
      <c r="F30" s="15" t="s">
        <v>21</v>
      </c>
      <c r="G30" s="15"/>
      <c r="H30" s="17">
        <v>35</v>
      </c>
      <c r="I30" s="17">
        <v>5</v>
      </c>
      <c r="J30" s="17">
        <v>175</v>
      </c>
      <c r="K30" s="18" t="s">
        <v>98</v>
      </c>
      <c r="L30" s="19" t="s">
        <v>23</v>
      </c>
      <c r="M30" s="15">
        <v>5</v>
      </c>
      <c r="N30">
        <f t="shared" si="2"/>
        <v>0</v>
      </c>
      <c r="O30">
        <f t="shared" si="3"/>
        <v>0</v>
      </c>
    </row>
    <row r="31" ht="16.75" customHeight="1" spans="1:15">
      <c r="A31" s="14" t="s">
        <v>99</v>
      </c>
      <c r="B31" s="15" t="s">
        <v>100</v>
      </c>
      <c r="C31" s="15" t="s">
        <v>19</v>
      </c>
      <c r="D31" s="15" t="s">
        <v>68</v>
      </c>
      <c r="E31" s="16"/>
      <c r="F31" s="15" t="s">
        <v>21</v>
      </c>
      <c r="G31" s="15"/>
      <c r="H31" s="17">
        <v>48</v>
      </c>
      <c r="I31" s="17">
        <v>2</v>
      </c>
      <c r="J31" s="17">
        <v>96</v>
      </c>
      <c r="K31" s="18" t="s">
        <v>101</v>
      </c>
      <c r="L31" s="19" t="s">
        <v>23</v>
      </c>
      <c r="M31" s="15">
        <v>2</v>
      </c>
      <c r="N31">
        <f t="shared" si="2"/>
        <v>0</v>
      </c>
      <c r="O31">
        <f t="shared" si="3"/>
        <v>0</v>
      </c>
    </row>
    <row r="32" ht="17.45" customHeight="1" spans="1:15">
      <c r="A32" s="14" t="s">
        <v>102</v>
      </c>
      <c r="B32" s="15" t="s">
        <v>103</v>
      </c>
      <c r="C32" s="15" t="s">
        <v>104</v>
      </c>
      <c r="D32" s="15" t="s">
        <v>68</v>
      </c>
      <c r="E32" s="16"/>
      <c r="F32" s="15" t="s">
        <v>21</v>
      </c>
      <c r="G32" s="15"/>
      <c r="H32" s="17">
        <v>1.4</v>
      </c>
      <c r="I32" s="17">
        <v>4000</v>
      </c>
      <c r="J32" s="17">
        <v>5600</v>
      </c>
      <c r="K32" s="18" t="s">
        <v>105</v>
      </c>
      <c r="L32" s="19" t="s">
        <v>70</v>
      </c>
      <c r="M32" s="15">
        <v>3600</v>
      </c>
      <c r="N32">
        <f t="shared" si="2"/>
        <v>-400</v>
      </c>
      <c r="O32">
        <f t="shared" si="3"/>
        <v>-560</v>
      </c>
    </row>
    <row r="33" ht="17.45" customHeight="1" spans="1:15">
      <c r="A33" s="14" t="s">
        <v>106</v>
      </c>
      <c r="B33" s="15" t="s">
        <v>107</v>
      </c>
      <c r="C33" s="15" t="s">
        <v>19</v>
      </c>
      <c r="D33" s="15" t="s">
        <v>20</v>
      </c>
      <c r="E33" s="16"/>
      <c r="F33" s="15" t="s">
        <v>21</v>
      </c>
      <c r="G33" s="15"/>
      <c r="H33" s="17">
        <v>90</v>
      </c>
      <c r="I33" s="17">
        <v>33</v>
      </c>
      <c r="J33" s="17">
        <v>2970</v>
      </c>
      <c r="K33" s="18" t="s">
        <v>108</v>
      </c>
      <c r="L33" s="19" t="s">
        <v>23</v>
      </c>
      <c r="M33" s="15">
        <v>33</v>
      </c>
      <c r="N33">
        <f t="shared" si="2"/>
        <v>0</v>
      </c>
      <c r="O33">
        <f t="shared" si="3"/>
        <v>0</v>
      </c>
    </row>
    <row r="34" ht="16.75" customHeight="1" spans="1:15">
      <c r="A34" s="14" t="s">
        <v>114</v>
      </c>
      <c r="B34" s="15" t="s">
        <v>115</v>
      </c>
      <c r="C34" s="15" t="s">
        <v>19</v>
      </c>
      <c r="D34" s="15" t="s">
        <v>20</v>
      </c>
      <c r="E34" s="16"/>
      <c r="F34" s="15" t="s">
        <v>21</v>
      </c>
      <c r="G34" s="15"/>
      <c r="H34" s="17">
        <v>650</v>
      </c>
      <c r="I34" s="17">
        <v>23</v>
      </c>
      <c r="J34" s="17">
        <v>14950</v>
      </c>
      <c r="K34" s="18" t="s">
        <v>116</v>
      </c>
      <c r="L34" s="19" t="s">
        <v>23</v>
      </c>
      <c r="M34" s="15">
        <v>23</v>
      </c>
      <c r="N34">
        <f t="shared" si="2"/>
        <v>0</v>
      </c>
      <c r="O34">
        <f t="shared" si="3"/>
        <v>0</v>
      </c>
    </row>
    <row r="35" ht="17.45" customHeight="1" spans="1:15">
      <c r="A35" s="14" t="s">
        <v>117</v>
      </c>
      <c r="B35" s="15" t="s">
        <v>118</v>
      </c>
      <c r="C35" s="15" t="s">
        <v>19</v>
      </c>
      <c r="D35" s="15" t="s">
        <v>20</v>
      </c>
      <c r="E35" s="16"/>
      <c r="F35" s="15" t="s">
        <v>21</v>
      </c>
      <c r="G35" s="15"/>
      <c r="H35" s="17">
        <v>240</v>
      </c>
      <c r="I35" s="17">
        <v>35</v>
      </c>
      <c r="J35" s="17">
        <v>8400</v>
      </c>
      <c r="K35" s="18" t="s">
        <v>119</v>
      </c>
      <c r="L35" s="19" t="s">
        <v>23</v>
      </c>
      <c r="M35" s="15">
        <v>35</v>
      </c>
      <c r="N35">
        <f t="shared" si="2"/>
        <v>0</v>
      </c>
      <c r="O35">
        <f t="shared" si="3"/>
        <v>0</v>
      </c>
    </row>
    <row r="36" ht="17.45" customHeight="1" spans="1:15">
      <c r="A36" s="14" t="s">
        <v>120</v>
      </c>
      <c r="B36" s="15" t="s">
        <v>121</v>
      </c>
      <c r="C36" s="15" t="s">
        <v>19</v>
      </c>
      <c r="D36" s="15" t="s">
        <v>68</v>
      </c>
      <c r="E36" s="16"/>
      <c r="F36" s="15" t="s">
        <v>21</v>
      </c>
      <c r="G36" s="15"/>
      <c r="H36" s="17">
        <v>9</v>
      </c>
      <c r="I36" s="17">
        <v>5</v>
      </c>
      <c r="J36" s="17">
        <v>45</v>
      </c>
      <c r="K36" s="18" t="s">
        <v>122</v>
      </c>
      <c r="L36" s="19" t="s">
        <v>23</v>
      </c>
      <c r="M36" s="15">
        <v>5</v>
      </c>
      <c r="N36">
        <f t="shared" si="2"/>
        <v>0</v>
      </c>
      <c r="O36">
        <f t="shared" si="3"/>
        <v>0</v>
      </c>
    </row>
    <row r="37" ht="16.75" customHeight="1" spans="1:15">
      <c r="A37" s="14" t="s">
        <v>123</v>
      </c>
      <c r="B37" s="15" t="s">
        <v>124</v>
      </c>
      <c r="C37" s="15" t="s">
        <v>125</v>
      </c>
      <c r="D37" s="15" t="s">
        <v>20</v>
      </c>
      <c r="E37" s="16"/>
      <c r="F37" s="15" t="s">
        <v>21</v>
      </c>
      <c r="G37" s="15"/>
      <c r="H37" s="17">
        <v>434.8082</v>
      </c>
      <c r="I37" s="17">
        <v>33</v>
      </c>
      <c r="J37" s="17">
        <v>14348.67</v>
      </c>
      <c r="K37" s="18" t="s">
        <v>126</v>
      </c>
      <c r="L37" s="19" t="s">
        <v>23</v>
      </c>
      <c r="M37" s="15">
        <v>33</v>
      </c>
      <c r="N37">
        <f t="shared" si="2"/>
        <v>0</v>
      </c>
      <c r="O37">
        <f t="shared" si="3"/>
        <v>0</v>
      </c>
    </row>
    <row r="38" ht="17.45" customHeight="1" spans="1:15">
      <c r="A38" s="14" t="s">
        <v>127</v>
      </c>
      <c r="B38" s="15" t="s">
        <v>128</v>
      </c>
      <c r="C38" s="15" t="s">
        <v>129</v>
      </c>
      <c r="D38" s="15" t="s">
        <v>68</v>
      </c>
      <c r="E38" s="16"/>
      <c r="F38" s="15" t="s">
        <v>21</v>
      </c>
      <c r="G38" s="15"/>
      <c r="H38" s="17">
        <v>0.94</v>
      </c>
      <c r="I38" s="17">
        <v>1000</v>
      </c>
      <c r="J38" s="17">
        <v>940</v>
      </c>
      <c r="K38" s="18" t="s">
        <v>130</v>
      </c>
      <c r="L38" s="19" t="s">
        <v>70</v>
      </c>
      <c r="M38" s="15">
        <v>789</v>
      </c>
      <c r="N38">
        <f t="shared" si="2"/>
        <v>-211</v>
      </c>
      <c r="O38">
        <f t="shared" si="3"/>
        <v>-198.34</v>
      </c>
    </row>
    <row r="39" ht="17.45" customHeight="1" spans="1:15">
      <c r="A39" s="14" t="s">
        <v>131</v>
      </c>
      <c r="B39" s="15" t="s">
        <v>132</v>
      </c>
      <c r="C39" s="15" t="s">
        <v>19</v>
      </c>
      <c r="D39" s="15" t="s">
        <v>20</v>
      </c>
      <c r="E39" s="16"/>
      <c r="F39" s="15" t="s">
        <v>21</v>
      </c>
      <c r="G39" s="15"/>
      <c r="H39" s="17">
        <v>280</v>
      </c>
      <c r="I39" s="17">
        <v>45</v>
      </c>
      <c r="J39" s="17">
        <v>12600</v>
      </c>
      <c r="K39" s="18" t="s">
        <v>133</v>
      </c>
      <c r="L39" s="19" t="s">
        <v>23</v>
      </c>
      <c r="M39" s="15">
        <v>45</v>
      </c>
      <c r="N39">
        <f t="shared" si="2"/>
        <v>0</v>
      </c>
      <c r="O39">
        <f t="shared" si="3"/>
        <v>0</v>
      </c>
    </row>
    <row r="40" ht="16.75" customHeight="1" spans="1:15">
      <c r="A40" s="14" t="s">
        <v>134</v>
      </c>
      <c r="B40" s="15" t="s">
        <v>135</v>
      </c>
      <c r="C40" s="15" t="s">
        <v>59</v>
      </c>
      <c r="D40" s="15" t="s">
        <v>68</v>
      </c>
      <c r="E40" s="16"/>
      <c r="F40" s="15" t="s">
        <v>21</v>
      </c>
      <c r="G40" s="15"/>
      <c r="H40" s="17">
        <v>2</v>
      </c>
      <c r="I40" s="17">
        <v>100</v>
      </c>
      <c r="J40" s="17">
        <v>200</v>
      </c>
      <c r="K40" s="18" t="s">
        <v>136</v>
      </c>
      <c r="L40" s="19" t="s">
        <v>23</v>
      </c>
      <c r="M40" s="15">
        <v>69</v>
      </c>
      <c r="N40">
        <f t="shared" si="2"/>
        <v>-31</v>
      </c>
      <c r="O40">
        <f t="shared" si="3"/>
        <v>-62</v>
      </c>
    </row>
    <row r="41" ht="16.75" customHeight="1" spans="1:15">
      <c r="A41" s="14" t="s">
        <v>140</v>
      </c>
      <c r="B41" s="15" t="s">
        <v>141</v>
      </c>
      <c r="C41" s="15" t="s">
        <v>67</v>
      </c>
      <c r="D41" s="15" t="s">
        <v>20</v>
      </c>
      <c r="E41" s="16"/>
      <c r="F41" s="15" t="s">
        <v>21</v>
      </c>
      <c r="G41" s="15"/>
      <c r="H41" s="17">
        <v>150</v>
      </c>
      <c r="I41" s="17">
        <v>12</v>
      </c>
      <c r="J41" s="17">
        <v>1800</v>
      </c>
      <c r="K41" s="18" t="s">
        <v>142</v>
      </c>
      <c r="L41" s="19" t="s">
        <v>70</v>
      </c>
      <c r="M41" s="15">
        <v>6</v>
      </c>
      <c r="N41">
        <f t="shared" si="2"/>
        <v>-6</v>
      </c>
      <c r="O41">
        <f t="shared" si="3"/>
        <v>-900</v>
      </c>
    </row>
    <row r="42" ht="17.45" customHeight="1" spans="1:15">
      <c r="A42" s="14" t="s">
        <v>143</v>
      </c>
      <c r="B42" s="15" t="s">
        <v>110</v>
      </c>
      <c r="C42" s="15" t="s">
        <v>67</v>
      </c>
      <c r="D42" s="15" t="s">
        <v>68</v>
      </c>
      <c r="E42" s="16"/>
      <c r="F42" s="15" t="s">
        <v>21</v>
      </c>
      <c r="G42" s="15"/>
      <c r="H42" s="17">
        <v>6.1</v>
      </c>
      <c r="I42" s="17">
        <v>200</v>
      </c>
      <c r="J42" s="17">
        <v>1220</v>
      </c>
      <c r="K42" s="18" t="s">
        <v>144</v>
      </c>
      <c r="L42" s="19" t="s">
        <v>23</v>
      </c>
      <c r="M42" s="15">
        <v>154</v>
      </c>
      <c r="N42">
        <f t="shared" si="2"/>
        <v>-46</v>
      </c>
      <c r="O42">
        <f t="shared" si="3"/>
        <v>-280.6</v>
      </c>
    </row>
    <row r="43" ht="17.45" customHeight="1" spans="1:15">
      <c r="A43" s="14" t="s">
        <v>145</v>
      </c>
      <c r="B43" s="15" t="s">
        <v>146</v>
      </c>
      <c r="C43" s="15" t="s">
        <v>19</v>
      </c>
      <c r="D43" s="15" t="s">
        <v>68</v>
      </c>
      <c r="E43" s="16"/>
      <c r="F43" s="15" t="s">
        <v>21</v>
      </c>
      <c r="G43" s="15"/>
      <c r="H43" s="17">
        <v>0.14</v>
      </c>
      <c r="I43" s="17">
        <v>2000</v>
      </c>
      <c r="J43" s="17">
        <v>280</v>
      </c>
      <c r="K43" s="18" t="s">
        <v>147</v>
      </c>
      <c r="L43" s="19" t="s">
        <v>70</v>
      </c>
      <c r="M43" s="15">
        <v>1650</v>
      </c>
      <c r="N43">
        <f t="shared" si="2"/>
        <v>-350</v>
      </c>
      <c r="O43">
        <f t="shared" si="3"/>
        <v>-49</v>
      </c>
    </row>
    <row r="44" ht="17.45" customHeight="1" spans="1:15">
      <c r="A44" s="14" t="s">
        <v>150</v>
      </c>
      <c r="B44" s="15" t="s">
        <v>151</v>
      </c>
      <c r="C44" s="15" t="s">
        <v>19</v>
      </c>
      <c r="D44" s="15" t="s">
        <v>68</v>
      </c>
      <c r="E44" s="16"/>
      <c r="F44" s="15" t="s">
        <v>21</v>
      </c>
      <c r="G44" s="15"/>
      <c r="H44" s="17">
        <v>0.2</v>
      </c>
      <c r="I44" s="17">
        <v>2000</v>
      </c>
      <c r="J44" s="17">
        <v>400</v>
      </c>
      <c r="K44" s="18" t="s">
        <v>152</v>
      </c>
      <c r="L44" s="19" t="s">
        <v>70</v>
      </c>
      <c r="M44" s="15">
        <v>1700</v>
      </c>
      <c r="N44">
        <f t="shared" si="2"/>
        <v>-300</v>
      </c>
      <c r="O44">
        <f t="shared" si="3"/>
        <v>-60</v>
      </c>
    </row>
    <row r="45" ht="17.45" customHeight="1" spans="1:15">
      <c r="A45" s="14" t="s">
        <v>153</v>
      </c>
      <c r="B45" s="15" t="s">
        <v>154</v>
      </c>
      <c r="C45" s="15" t="s">
        <v>59</v>
      </c>
      <c r="D45" s="15" t="s">
        <v>60</v>
      </c>
      <c r="E45" s="16"/>
      <c r="F45" s="15" t="s">
        <v>21</v>
      </c>
      <c r="G45" s="15"/>
      <c r="H45" s="17">
        <v>15</v>
      </c>
      <c r="I45" s="17">
        <v>120</v>
      </c>
      <c r="J45" s="17">
        <v>1800</v>
      </c>
      <c r="K45" s="18" t="s">
        <v>155</v>
      </c>
      <c r="L45" s="19" t="s">
        <v>70</v>
      </c>
      <c r="M45" s="15">
        <v>120</v>
      </c>
      <c r="N45">
        <f t="shared" si="2"/>
        <v>0</v>
      </c>
      <c r="O45">
        <f t="shared" si="3"/>
        <v>0</v>
      </c>
    </row>
    <row r="46" ht="16.75" customHeight="1" spans="1:15">
      <c r="A46" s="14" t="s">
        <v>156</v>
      </c>
      <c r="B46" s="15" t="s">
        <v>157</v>
      </c>
      <c r="C46" s="15" t="s">
        <v>125</v>
      </c>
      <c r="D46" s="15" t="s">
        <v>60</v>
      </c>
      <c r="E46" s="16"/>
      <c r="F46" s="15" t="s">
        <v>21</v>
      </c>
      <c r="G46" s="15"/>
      <c r="H46" s="17">
        <v>45</v>
      </c>
      <c r="I46" s="17">
        <v>65</v>
      </c>
      <c r="J46" s="17">
        <v>2925</v>
      </c>
      <c r="K46" s="18" t="s">
        <v>158</v>
      </c>
      <c r="L46" s="19" t="s">
        <v>70</v>
      </c>
      <c r="M46" s="15">
        <v>65</v>
      </c>
      <c r="N46">
        <f t="shared" si="2"/>
        <v>0</v>
      </c>
      <c r="O46">
        <f t="shared" si="3"/>
        <v>0</v>
      </c>
    </row>
    <row r="47" ht="17.45" customHeight="1" spans="1:15">
      <c r="A47" s="14" t="s">
        <v>159</v>
      </c>
      <c r="B47" s="15" t="s">
        <v>160</v>
      </c>
      <c r="C47" s="15" t="s">
        <v>19</v>
      </c>
      <c r="D47" s="15" t="s">
        <v>20</v>
      </c>
      <c r="E47" s="16"/>
      <c r="F47" s="15" t="s">
        <v>21</v>
      </c>
      <c r="G47" s="15"/>
      <c r="H47" s="17">
        <v>39.805</v>
      </c>
      <c r="I47" s="17">
        <v>2</v>
      </c>
      <c r="J47" s="17">
        <v>79.61</v>
      </c>
      <c r="K47" s="18" t="s">
        <v>161</v>
      </c>
      <c r="L47" s="19" t="s">
        <v>23</v>
      </c>
      <c r="M47" s="15">
        <v>2</v>
      </c>
      <c r="N47">
        <f t="shared" si="2"/>
        <v>0</v>
      </c>
      <c r="O47">
        <f t="shared" si="3"/>
        <v>0</v>
      </c>
    </row>
    <row r="48" ht="17.45" customHeight="1" spans="1:15">
      <c r="A48" s="14" t="s">
        <v>164</v>
      </c>
      <c r="B48" s="15" t="s">
        <v>165</v>
      </c>
      <c r="C48" s="15" t="s">
        <v>19</v>
      </c>
      <c r="D48" s="15" t="s">
        <v>60</v>
      </c>
      <c r="E48" s="16"/>
      <c r="F48" s="15" t="s">
        <v>21</v>
      </c>
      <c r="G48" s="15"/>
      <c r="H48" s="17">
        <v>28</v>
      </c>
      <c r="I48" s="17">
        <v>65</v>
      </c>
      <c r="J48" s="17">
        <v>1820</v>
      </c>
      <c r="K48" s="18" t="s">
        <v>166</v>
      </c>
      <c r="L48" s="19" t="s">
        <v>70</v>
      </c>
      <c r="M48" s="15">
        <v>65</v>
      </c>
      <c r="N48">
        <f t="shared" si="2"/>
        <v>0</v>
      </c>
      <c r="O48">
        <f t="shared" si="3"/>
        <v>0</v>
      </c>
    </row>
    <row r="49" ht="16.75" customHeight="1" spans="1:15">
      <c r="A49" s="14" t="s">
        <v>169</v>
      </c>
      <c r="B49" s="15" t="s">
        <v>170</v>
      </c>
      <c r="C49" s="15" t="s">
        <v>19</v>
      </c>
      <c r="D49" s="15" t="s">
        <v>20</v>
      </c>
      <c r="E49" s="16"/>
      <c r="F49" s="15" t="s">
        <v>21</v>
      </c>
      <c r="G49" s="15"/>
      <c r="H49" s="17">
        <v>72</v>
      </c>
      <c r="I49" s="17">
        <v>50</v>
      </c>
      <c r="J49" s="17">
        <v>3600</v>
      </c>
      <c r="K49" s="18" t="s">
        <v>171</v>
      </c>
      <c r="L49" s="19" t="s">
        <v>70</v>
      </c>
      <c r="M49" s="15">
        <v>50</v>
      </c>
      <c r="N49">
        <f t="shared" si="2"/>
        <v>0</v>
      </c>
      <c r="O49">
        <f t="shared" si="3"/>
        <v>0</v>
      </c>
    </row>
    <row r="50" ht="16.75" customHeight="1" spans="1:15">
      <c r="A50" s="14" t="s">
        <v>174</v>
      </c>
      <c r="B50" s="15" t="s">
        <v>175</v>
      </c>
      <c r="C50" s="15" t="s">
        <v>19</v>
      </c>
      <c r="D50" s="15" t="s">
        <v>20</v>
      </c>
      <c r="E50" s="16"/>
      <c r="F50" s="15" t="s">
        <v>21</v>
      </c>
      <c r="G50" s="15"/>
      <c r="H50" s="17">
        <v>55</v>
      </c>
      <c r="I50" s="17">
        <v>45</v>
      </c>
      <c r="J50" s="17">
        <v>2475</v>
      </c>
      <c r="K50" s="18" t="s">
        <v>176</v>
      </c>
      <c r="L50" s="19" t="s">
        <v>70</v>
      </c>
      <c r="M50" s="15">
        <v>45</v>
      </c>
      <c r="N50">
        <f t="shared" si="2"/>
        <v>0</v>
      </c>
      <c r="O50">
        <f t="shared" si="3"/>
        <v>0</v>
      </c>
    </row>
    <row r="51" ht="17.45" customHeight="1" spans="1:15">
      <c r="A51" s="14" t="s">
        <v>177</v>
      </c>
      <c r="B51" s="15" t="s">
        <v>178</v>
      </c>
      <c r="C51" s="15" t="s">
        <v>179</v>
      </c>
      <c r="D51" s="15" t="s">
        <v>20</v>
      </c>
      <c r="E51" s="16"/>
      <c r="F51" s="15" t="s">
        <v>21</v>
      </c>
      <c r="G51" s="15"/>
      <c r="H51" s="17">
        <v>350</v>
      </c>
      <c r="I51" s="17">
        <v>6</v>
      </c>
      <c r="J51" s="17">
        <v>2100</v>
      </c>
      <c r="K51" s="18" t="s">
        <v>180</v>
      </c>
      <c r="L51" s="19" t="s">
        <v>70</v>
      </c>
      <c r="M51" s="15">
        <v>6</v>
      </c>
      <c r="N51">
        <f t="shared" si="2"/>
        <v>0</v>
      </c>
      <c r="O51">
        <f t="shared" si="3"/>
        <v>0</v>
      </c>
    </row>
    <row r="52" ht="16.75" customHeight="1" spans="1:15">
      <c r="A52" s="14" t="s">
        <v>183</v>
      </c>
      <c r="B52" s="15" t="s">
        <v>184</v>
      </c>
      <c r="C52" s="15" t="s">
        <v>19</v>
      </c>
      <c r="D52" s="15" t="s">
        <v>20</v>
      </c>
      <c r="E52" s="16"/>
      <c r="F52" s="15" t="s">
        <v>21</v>
      </c>
      <c r="G52" s="15"/>
      <c r="H52" s="17">
        <v>9.7033</v>
      </c>
      <c r="I52" s="17">
        <v>3</v>
      </c>
      <c r="J52" s="17">
        <v>29.11</v>
      </c>
      <c r="K52" s="18" t="s">
        <v>185</v>
      </c>
      <c r="L52" s="19" t="s">
        <v>23</v>
      </c>
      <c r="M52" s="15">
        <v>3</v>
      </c>
      <c r="N52">
        <f t="shared" ref="N52:N83" si="4">M52-I52</f>
        <v>0</v>
      </c>
      <c r="O52">
        <f t="shared" ref="O52:O83" si="5">N52*H52</f>
        <v>0</v>
      </c>
    </row>
    <row r="53" ht="17.45" customHeight="1" spans="1:15">
      <c r="A53" s="14" t="s">
        <v>188</v>
      </c>
      <c r="B53" s="15" t="s">
        <v>189</v>
      </c>
      <c r="C53" s="15" t="s">
        <v>19</v>
      </c>
      <c r="D53" s="15" t="s">
        <v>20</v>
      </c>
      <c r="E53" s="16"/>
      <c r="F53" s="15" t="s">
        <v>21</v>
      </c>
      <c r="G53" s="15"/>
      <c r="H53" s="17">
        <v>28</v>
      </c>
      <c r="I53" s="17">
        <v>45</v>
      </c>
      <c r="J53" s="17">
        <v>1260</v>
      </c>
      <c r="K53" s="18" t="s">
        <v>190</v>
      </c>
      <c r="L53" s="19" t="s">
        <v>70</v>
      </c>
      <c r="M53" s="15">
        <v>45</v>
      </c>
      <c r="N53">
        <f t="shared" si="4"/>
        <v>0</v>
      </c>
      <c r="O53">
        <f t="shared" si="5"/>
        <v>0</v>
      </c>
    </row>
    <row r="54" ht="16.75" customHeight="1" spans="1:15">
      <c r="A54" s="14" t="s">
        <v>191</v>
      </c>
      <c r="B54" s="15" t="s">
        <v>192</v>
      </c>
      <c r="C54" s="15" t="s">
        <v>67</v>
      </c>
      <c r="D54" s="15" t="s">
        <v>68</v>
      </c>
      <c r="E54" s="16"/>
      <c r="F54" s="15" t="s">
        <v>21</v>
      </c>
      <c r="G54" s="15"/>
      <c r="H54" s="17">
        <v>6.1</v>
      </c>
      <c r="I54" s="17">
        <v>200</v>
      </c>
      <c r="J54" s="17">
        <v>1220</v>
      </c>
      <c r="K54" s="18" t="s">
        <v>193</v>
      </c>
      <c r="L54" s="19" t="s">
        <v>70</v>
      </c>
      <c r="M54" s="15">
        <v>154</v>
      </c>
      <c r="N54">
        <f t="shared" si="4"/>
        <v>-46</v>
      </c>
      <c r="O54">
        <f t="shared" si="5"/>
        <v>-280.6</v>
      </c>
    </row>
    <row r="55" ht="16.75" customHeight="1" spans="1:15">
      <c r="A55" s="14" t="s">
        <v>196</v>
      </c>
      <c r="B55" s="15" t="s">
        <v>197</v>
      </c>
      <c r="C55" s="15" t="s">
        <v>19</v>
      </c>
      <c r="D55" s="15" t="s">
        <v>20</v>
      </c>
      <c r="E55" s="16"/>
      <c r="F55" s="15" t="s">
        <v>21</v>
      </c>
      <c r="G55" s="15"/>
      <c r="H55" s="17">
        <v>800</v>
      </c>
      <c r="I55" s="17">
        <v>23</v>
      </c>
      <c r="J55" s="17">
        <v>18400</v>
      </c>
      <c r="K55" s="18" t="s">
        <v>198</v>
      </c>
      <c r="L55" s="19" t="s">
        <v>23</v>
      </c>
      <c r="M55" s="15">
        <v>23</v>
      </c>
      <c r="N55">
        <f t="shared" si="4"/>
        <v>0</v>
      </c>
      <c r="O55">
        <f t="shared" si="5"/>
        <v>0</v>
      </c>
    </row>
    <row r="56" ht="17.45" customHeight="1" spans="1:15">
      <c r="A56" s="14" t="s">
        <v>199</v>
      </c>
      <c r="B56" s="15" t="s">
        <v>200</v>
      </c>
      <c r="C56" s="15" t="s">
        <v>94</v>
      </c>
      <c r="D56" s="15" t="s">
        <v>20</v>
      </c>
      <c r="E56" s="16"/>
      <c r="F56" s="15" t="s">
        <v>21</v>
      </c>
      <c r="G56" s="15"/>
      <c r="H56" s="17">
        <v>550</v>
      </c>
      <c r="I56" s="17">
        <v>3</v>
      </c>
      <c r="J56" s="17">
        <v>1650</v>
      </c>
      <c r="K56" s="18" t="s">
        <v>201</v>
      </c>
      <c r="L56" s="19" t="s">
        <v>23</v>
      </c>
      <c r="M56" s="15">
        <v>3</v>
      </c>
      <c r="N56">
        <f t="shared" si="4"/>
        <v>0</v>
      </c>
      <c r="O56">
        <f t="shared" si="5"/>
        <v>0</v>
      </c>
    </row>
    <row r="57" ht="17.45" customHeight="1" spans="1:15">
      <c r="A57" s="14" t="s">
        <v>202</v>
      </c>
      <c r="B57" s="15" t="s">
        <v>203</v>
      </c>
      <c r="C57" s="15" t="s">
        <v>19</v>
      </c>
      <c r="D57" s="15" t="s">
        <v>68</v>
      </c>
      <c r="E57" s="16"/>
      <c r="F57" s="15" t="s">
        <v>21</v>
      </c>
      <c r="G57" s="15"/>
      <c r="H57" s="17">
        <v>14.5</v>
      </c>
      <c r="I57" s="17">
        <v>100</v>
      </c>
      <c r="J57" s="17">
        <v>1450</v>
      </c>
      <c r="K57" s="18" t="s">
        <v>204</v>
      </c>
      <c r="L57" s="19" t="s">
        <v>70</v>
      </c>
      <c r="M57" s="15">
        <v>100</v>
      </c>
      <c r="N57">
        <f t="shared" si="4"/>
        <v>0</v>
      </c>
      <c r="O57">
        <f t="shared" si="5"/>
        <v>0</v>
      </c>
    </row>
    <row r="58" ht="16.75" customHeight="1" spans="1:15">
      <c r="A58" s="14" t="s">
        <v>205</v>
      </c>
      <c r="B58" s="15" t="s">
        <v>206</v>
      </c>
      <c r="C58" s="15" t="s">
        <v>19</v>
      </c>
      <c r="D58" s="15" t="s">
        <v>20</v>
      </c>
      <c r="E58" s="16"/>
      <c r="F58" s="15" t="s">
        <v>21</v>
      </c>
      <c r="G58" s="15"/>
      <c r="H58" s="17">
        <v>580</v>
      </c>
      <c r="I58" s="17">
        <v>53</v>
      </c>
      <c r="J58" s="17">
        <v>30740</v>
      </c>
      <c r="K58" s="18" t="s">
        <v>207</v>
      </c>
      <c r="L58" s="19" t="s">
        <v>23</v>
      </c>
      <c r="M58" s="15">
        <v>53</v>
      </c>
      <c r="N58">
        <f t="shared" si="4"/>
        <v>0</v>
      </c>
      <c r="O58">
        <f t="shared" si="5"/>
        <v>0</v>
      </c>
    </row>
    <row r="59" ht="17.45" customHeight="1" spans="1:15">
      <c r="A59" s="14" t="s">
        <v>210</v>
      </c>
      <c r="B59" s="15" t="s">
        <v>211</v>
      </c>
      <c r="C59" s="15" t="s">
        <v>19</v>
      </c>
      <c r="D59" s="15" t="s">
        <v>20</v>
      </c>
      <c r="E59" s="16"/>
      <c r="F59" s="15" t="s">
        <v>21</v>
      </c>
      <c r="G59" s="15"/>
      <c r="H59" s="17">
        <v>113</v>
      </c>
      <c r="I59" s="17">
        <v>50</v>
      </c>
      <c r="J59" s="17">
        <v>5650</v>
      </c>
      <c r="K59" s="18" t="s">
        <v>212</v>
      </c>
      <c r="L59" s="19" t="s">
        <v>70</v>
      </c>
      <c r="M59" s="15">
        <v>50</v>
      </c>
      <c r="N59">
        <f t="shared" si="4"/>
        <v>0</v>
      </c>
      <c r="O59">
        <f t="shared" si="5"/>
        <v>0</v>
      </c>
    </row>
    <row r="60" ht="16.75" customHeight="1" spans="1:15">
      <c r="A60" s="14" t="s">
        <v>213</v>
      </c>
      <c r="B60" s="15" t="s">
        <v>214</v>
      </c>
      <c r="C60" s="15" t="s">
        <v>67</v>
      </c>
      <c r="D60" s="15" t="s">
        <v>68</v>
      </c>
      <c r="E60" s="16"/>
      <c r="F60" s="15" t="s">
        <v>21</v>
      </c>
      <c r="G60" s="15"/>
      <c r="H60" s="17">
        <v>25</v>
      </c>
      <c r="I60" s="17">
        <v>8</v>
      </c>
      <c r="J60" s="17">
        <v>200</v>
      </c>
      <c r="K60" s="18" t="s">
        <v>215</v>
      </c>
      <c r="L60" s="19" t="s">
        <v>23</v>
      </c>
      <c r="M60" s="15">
        <v>8</v>
      </c>
      <c r="N60">
        <f t="shared" si="4"/>
        <v>0</v>
      </c>
      <c r="O60">
        <f t="shared" si="5"/>
        <v>0</v>
      </c>
    </row>
    <row r="61" ht="17.45" customHeight="1" spans="1:15">
      <c r="A61" s="14" t="s">
        <v>216</v>
      </c>
      <c r="B61" s="15" t="s">
        <v>217</v>
      </c>
      <c r="C61" s="15" t="s">
        <v>104</v>
      </c>
      <c r="D61" s="15" t="s">
        <v>68</v>
      </c>
      <c r="E61" s="16"/>
      <c r="F61" s="15" t="s">
        <v>21</v>
      </c>
      <c r="G61" s="15"/>
      <c r="H61" s="17">
        <v>4</v>
      </c>
      <c r="I61" s="17">
        <v>10</v>
      </c>
      <c r="J61" s="17">
        <v>40</v>
      </c>
      <c r="K61" s="18" t="s">
        <v>218</v>
      </c>
      <c r="L61" s="19" t="s">
        <v>23</v>
      </c>
      <c r="M61" s="15">
        <v>7</v>
      </c>
      <c r="N61">
        <f t="shared" si="4"/>
        <v>-3</v>
      </c>
      <c r="O61">
        <f t="shared" si="5"/>
        <v>-12</v>
      </c>
    </row>
    <row r="62" ht="16.75" customHeight="1" spans="1:15">
      <c r="A62" s="14" t="s">
        <v>219</v>
      </c>
      <c r="B62" s="15" t="s">
        <v>87</v>
      </c>
      <c r="C62" s="15" t="s">
        <v>19</v>
      </c>
      <c r="D62" s="15" t="s">
        <v>20</v>
      </c>
      <c r="E62" s="16"/>
      <c r="F62" s="15" t="s">
        <v>21</v>
      </c>
      <c r="G62" s="15"/>
      <c r="H62" s="17">
        <v>35</v>
      </c>
      <c r="I62" s="17">
        <v>45</v>
      </c>
      <c r="J62" s="17">
        <v>1575</v>
      </c>
      <c r="K62" s="18" t="s">
        <v>220</v>
      </c>
      <c r="L62" s="19" t="s">
        <v>70</v>
      </c>
      <c r="M62" s="15">
        <v>45</v>
      </c>
      <c r="N62">
        <f t="shared" si="4"/>
        <v>0</v>
      </c>
      <c r="O62">
        <f t="shared" si="5"/>
        <v>0</v>
      </c>
    </row>
    <row r="63" ht="17.45" customHeight="1" spans="1:15">
      <c r="A63" s="14" t="s">
        <v>223</v>
      </c>
      <c r="B63" s="15" t="s">
        <v>224</v>
      </c>
      <c r="C63" s="15" t="s">
        <v>225</v>
      </c>
      <c r="D63" s="15" t="s">
        <v>60</v>
      </c>
      <c r="E63" s="16"/>
      <c r="F63" s="15" t="s">
        <v>21</v>
      </c>
      <c r="G63" s="15"/>
      <c r="H63" s="17">
        <v>85</v>
      </c>
      <c r="I63" s="17">
        <v>25</v>
      </c>
      <c r="J63" s="17">
        <v>2125</v>
      </c>
      <c r="K63" s="18" t="s">
        <v>226</v>
      </c>
      <c r="L63" s="19" t="s">
        <v>70</v>
      </c>
      <c r="M63" s="27">
        <v>25</v>
      </c>
      <c r="N63">
        <f t="shared" si="4"/>
        <v>0</v>
      </c>
      <c r="O63">
        <f t="shared" si="5"/>
        <v>0</v>
      </c>
    </row>
    <row r="64" ht="26.9" customHeight="1" spans="1:15">
      <c r="A64" s="14" t="s">
        <v>229</v>
      </c>
      <c r="B64" s="15" t="s">
        <v>230</v>
      </c>
      <c r="C64" s="15" t="s">
        <v>19</v>
      </c>
      <c r="D64" s="15" t="s">
        <v>20</v>
      </c>
      <c r="E64" s="16"/>
      <c r="F64" s="15" t="s">
        <v>21</v>
      </c>
      <c r="G64" s="15"/>
      <c r="H64" s="17">
        <v>2.784</v>
      </c>
      <c r="I64" s="17">
        <v>200</v>
      </c>
      <c r="J64" s="17">
        <v>556.8</v>
      </c>
      <c r="K64" s="18" t="s">
        <v>231</v>
      </c>
      <c r="L64" s="19" t="s">
        <v>23</v>
      </c>
      <c r="M64" s="15">
        <v>200</v>
      </c>
      <c r="N64">
        <f t="shared" si="4"/>
        <v>0</v>
      </c>
      <c r="O64">
        <f t="shared" si="5"/>
        <v>0</v>
      </c>
    </row>
    <row r="65" ht="17.45" customHeight="1" spans="1:15">
      <c r="A65" s="14" t="s">
        <v>232</v>
      </c>
      <c r="B65" s="15" t="s">
        <v>233</v>
      </c>
      <c r="C65" s="15" t="s">
        <v>19</v>
      </c>
      <c r="D65" s="15" t="s">
        <v>60</v>
      </c>
      <c r="E65" s="16"/>
      <c r="F65" s="15" t="s">
        <v>21</v>
      </c>
      <c r="G65" s="15"/>
      <c r="H65" s="17">
        <v>11.7</v>
      </c>
      <c r="I65" s="17">
        <v>188</v>
      </c>
      <c r="J65" s="17">
        <v>2199.6</v>
      </c>
      <c r="K65" s="18" t="s">
        <v>234</v>
      </c>
      <c r="L65" s="19" t="s">
        <v>70</v>
      </c>
      <c r="M65" s="15">
        <v>188</v>
      </c>
      <c r="N65">
        <f t="shared" si="4"/>
        <v>0</v>
      </c>
      <c r="O65">
        <f t="shared" si="5"/>
        <v>0</v>
      </c>
    </row>
    <row r="66" ht="16.75" customHeight="1" spans="1:15">
      <c r="A66" s="14" t="s">
        <v>237</v>
      </c>
      <c r="B66" s="15" t="s">
        <v>238</v>
      </c>
      <c r="C66" s="15" t="s">
        <v>59</v>
      </c>
      <c r="D66" s="15" t="s">
        <v>68</v>
      </c>
      <c r="E66" s="16"/>
      <c r="F66" s="15" t="s">
        <v>21</v>
      </c>
      <c r="G66" s="15"/>
      <c r="H66" s="17">
        <v>8</v>
      </c>
      <c r="I66" s="17">
        <v>20</v>
      </c>
      <c r="J66" s="17">
        <v>160</v>
      </c>
      <c r="K66" s="18" t="s">
        <v>239</v>
      </c>
      <c r="L66" s="19" t="s">
        <v>23</v>
      </c>
      <c r="M66" s="15">
        <v>19</v>
      </c>
      <c r="N66">
        <f t="shared" si="4"/>
        <v>-1</v>
      </c>
      <c r="O66">
        <f t="shared" si="5"/>
        <v>-8</v>
      </c>
    </row>
    <row r="67" ht="17.45" customHeight="1" spans="1:15">
      <c r="A67" s="14" t="s">
        <v>240</v>
      </c>
      <c r="B67" s="15" t="s">
        <v>241</v>
      </c>
      <c r="C67" s="15" t="s">
        <v>19</v>
      </c>
      <c r="D67" s="15" t="s">
        <v>68</v>
      </c>
      <c r="E67" s="16"/>
      <c r="F67" s="15" t="s">
        <v>21</v>
      </c>
      <c r="G67" s="15"/>
      <c r="H67" s="17">
        <v>15</v>
      </c>
      <c r="I67" s="17">
        <v>6</v>
      </c>
      <c r="J67" s="17">
        <v>90</v>
      </c>
      <c r="K67" s="18" t="s">
        <v>242</v>
      </c>
      <c r="L67" s="19" t="s">
        <v>23</v>
      </c>
      <c r="M67" s="15">
        <v>6</v>
      </c>
      <c r="N67">
        <f t="shared" si="4"/>
        <v>0</v>
      </c>
      <c r="O67">
        <f t="shared" si="5"/>
        <v>0</v>
      </c>
    </row>
    <row r="68" ht="17.45" customHeight="1" spans="1:15">
      <c r="A68" s="14" t="s">
        <v>243</v>
      </c>
      <c r="B68" s="15" t="s">
        <v>244</v>
      </c>
      <c r="C68" s="15" t="s">
        <v>67</v>
      </c>
      <c r="D68" s="15" t="s">
        <v>68</v>
      </c>
      <c r="E68" s="16"/>
      <c r="F68" s="15" t="s">
        <v>21</v>
      </c>
      <c r="G68" s="15"/>
      <c r="H68" s="17">
        <v>25</v>
      </c>
      <c r="I68" s="17">
        <v>12</v>
      </c>
      <c r="J68" s="17">
        <v>300</v>
      </c>
      <c r="K68" s="18" t="s">
        <v>245</v>
      </c>
      <c r="L68" s="19" t="s">
        <v>23</v>
      </c>
      <c r="M68" s="15">
        <v>11</v>
      </c>
      <c r="N68">
        <f t="shared" si="4"/>
        <v>-1</v>
      </c>
      <c r="O68">
        <f t="shared" si="5"/>
        <v>-25</v>
      </c>
    </row>
    <row r="69" ht="16.75" customHeight="1" spans="1:15">
      <c r="A69" s="14" t="s">
        <v>246</v>
      </c>
      <c r="B69" s="15" t="s">
        <v>247</v>
      </c>
      <c r="C69" s="15" t="s">
        <v>248</v>
      </c>
      <c r="D69" s="15" t="s">
        <v>20</v>
      </c>
      <c r="E69" s="16"/>
      <c r="F69" s="15" t="s">
        <v>21</v>
      </c>
      <c r="G69" s="15"/>
      <c r="H69" s="17">
        <v>850</v>
      </c>
      <c r="I69" s="17">
        <v>3</v>
      </c>
      <c r="J69" s="17">
        <v>2550</v>
      </c>
      <c r="K69" s="18" t="s">
        <v>249</v>
      </c>
      <c r="L69" s="19" t="s">
        <v>23</v>
      </c>
      <c r="M69" s="15">
        <v>3</v>
      </c>
      <c r="N69">
        <f t="shared" si="4"/>
        <v>0</v>
      </c>
      <c r="O69">
        <f t="shared" si="5"/>
        <v>0</v>
      </c>
    </row>
    <row r="70" ht="17.45" customHeight="1" spans="1:15">
      <c r="A70" s="14" t="s">
        <v>250</v>
      </c>
      <c r="B70" s="15" t="s">
        <v>251</v>
      </c>
      <c r="C70" s="15" t="s">
        <v>19</v>
      </c>
      <c r="D70" s="15" t="s">
        <v>20</v>
      </c>
      <c r="E70" s="16"/>
      <c r="F70" s="15" t="s">
        <v>21</v>
      </c>
      <c r="G70" s="15"/>
      <c r="H70" s="17">
        <v>13.5</v>
      </c>
      <c r="I70" s="17">
        <v>100</v>
      </c>
      <c r="J70" s="17">
        <v>1350</v>
      </c>
      <c r="K70" s="18" t="s">
        <v>252</v>
      </c>
      <c r="L70" s="19" t="s">
        <v>23</v>
      </c>
      <c r="M70" s="15">
        <v>100</v>
      </c>
      <c r="N70">
        <f t="shared" si="4"/>
        <v>0</v>
      </c>
      <c r="O70">
        <f t="shared" si="5"/>
        <v>0</v>
      </c>
    </row>
    <row r="71" ht="16.75" customHeight="1" spans="1:15">
      <c r="A71" s="14" t="s">
        <v>253</v>
      </c>
      <c r="B71" s="15" t="s">
        <v>254</v>
      </c>
      <c r="C71" s="15" t="s">
        <v>29</v>
      </c>
      <c r="D71" s="15" t="s">
        <v>68</v>
      </c>
      <c r="E71" s="16"/>
      <c r="F71" s="15" t="s">
        <v>21</v>
      </c>
      <c r="G71" s="15"/>
      <c r="H71" s="17">
        <v>2.34</v>
      </c>
      <c r="I71" s="17">
        <v>2000</v>
      </c>
      <c r="J71" s="17">
        <v>4680</v>
      </c>
      <c r="K71" s="18" t="s">
        <v>255</v>
      </c>
      <c r="L71" s="19" t="s">
        <v>70</v>
      </c>
      <c r="M71" s="15">
        <v>1650</v>
      </c>
      <c r="N71">
        <f t="shared" si="4"/>
        <v>-350</v>
      </c>
      <c r="O71">
        <f t="shared" si="5"/>
        <v>-819</v>
      </c>
    </row>
    <row r="72" ht="17.45" customHeight="1" spans="1:15">
      <c r="A72" s="14" t="s">
        <v>256</v>
      </c>
      <c r="B72" s="15" t="s">
        <v>257</v>
      </c>
      <c r="C72" s="15" t="s">
        <v>59</v>
      </c>
      <c r="D72" s="15" t="s">
        <v>60</v>
      </c>
      <c r="E72" s="16"/>
      <c r="F72" s="15" t="s">
        <v>21</v>
      </c>
      <c r="G72" s="15"/>
      <c r="H72" s="17">
        <v>95</v>
      </c>
      <c r="I72" s="17">
        <v>60</v>
      </c>
      <c r="J72" s="17">
        <v>5700</v>
      </c>
      <c r="K72" s="18" t="s">
        <v>258</v>
      </c>
      <c r="L72" s="19" t="s">
        <v>70</v>
      </c>
      <c r="M72" s="15">
        <v>60</v>
      </c>
      <c r="N72">
        <f t="shared" si="4"/>
        <v>0</v>
      </c>
      <c r="O72">
        <f t="shared" si="5"/>
        <v>0</v>
      </c>
    </row>
    <row r="73" ht="17.45" customHeight="1" spans="1:15">
      <c r="A73" s="14" t="s">
        <v>259</v>
      </c>
      <c r="B73" s="15" t="s">
        <v>260</v>
      </c>
      <c r="C73" s="15" t="s">
        <v>59</v>
      </c>
      <c r="D73" s="15" t="s">
        <v>60</v>
      </c>
      <c r="E73" s="16"/>
      <c r="F73" s="15" t="s">
        <v>21</v>
      </c>
      <c r="G73" s="15"/>
      <c r="H73" s="17">
        <v>80</v>
      </c>
      <c r="I73" s="17">
        <v>180</v>
      </c>
      <c r="J73" s="17">
        <v>14400</v>
      </c>
      <c r="K73" s="18" t="s">
        <v>261</v>
      </c>
      <c r="L73" s="19" t="s">
        <v>70</v>
      </c>
      <c r="M73" s="28">
        <v>179</v>
      </c>
      <c r="N73">
        <f t="shared" si="4"/>
        <v>-1</v>
      </c>
    </row>
    <row r="74" ht="16.75" customHeight="1" spans="1:15">
      <c r="A74" s="14" t="s">
        <v>262</v>
      </c>
      <c r="B74" s="15" t="s">
        <v>263</v>
      </c>
      <c r="C74" s="15" t="s">
        <v>67</v>
      </c>
      <c r="D74" s="15" t="s">
        <v>68</v>
      </c>
      <c r="E74" s="16"/>
      <c r="F74" s="15" t="s">
        <v>21</v>
      </c>
      <c r="G74" s="15"/>
      <c r="H74" s="17">
        <v>25</v>
      </c>
      <c r="I74" s="17">
        <v>8</v>
      </c>
      <c r="J74" s="17">
        <v>200</v>
      </c>
      <c r="K74" s="18" t="s">
        <v>264</v>
      </c>
      <c r="L74" s="19" t="s">
        <v>23</v>
      </c>
      <c r="M74" s="15">
        <v>8</v>
      </c>
      <c r="N74">
        <f t="shared" si="4"/>
        <v>0</v>
      </c>
      <c r="O74">
        <f t="shared" si="5"/>
        <v>0</v>
      </c>
    </row>
    <row r="75" ht="17.45" customHeight="1" spans="1:15">
      <c r="A75" s="14" t="s">
        <v>265</v>
      </c>
      <c r="B75" s="15" t="s">
        <v>62</v>
      </c>
      <c r="C75" s="15" t="s">
        <v>19</v>
      </c>
      <c r="D75" s="15" t="s">
        <v>20</v>
      </c>
      <c r="E75" s="16"/>
      <c r="F75" s="15" t="s">
        <v>21</v>
      </c>
      <c r="G75" s="15"/>
      <c r="H75" s="17">
        <v>32</v>
      </c>
      <c r="I75" s="17">
        <v>45</v>
      </c>
      <c r="J75" s="17">
        <v>1440</v>
      </c>
      <c r="K75" s="18" t="s">
        <v>266</v>
      </c>
      <c r="L75" s="19" t="s">
        <v>70</v>
      </c>
      <c r="M75" s="15">
        <v>45</v>
      </c>
      <c r="N75">
        <f t="shared" si="4"/>
        <v>0</v>
      </c>
      <c r="O75">
        <f t="shared" si="5"/>
        <v>0</v>
      </c>
    </row>
    <row r="76" ht="26.9" customHeight="1" spans="1:15">
      <c r="A76" s="14" t="s">
        <v>267</v>
      </c>
      <c r="B76" s="15" t="s">
        <v>268</v>
      </c>
      <c r="C76" s="15" t="s">
        <v>67</v>
      </c>
      <c r="D76" s="15" t="s">
        <v>68</v>
      </c>
      <c r="E76" s="16"/>
      <c r="F76" s="15" t="s">
        <v>21</v>
      </c>
      <c r="G76" s="15"/>
      <c r="H76" s="17">
        <v>25</v>
      </c>
      <c r="I76" s="17">
        <v>20</v>
      </c>
      <c r="J76" s="17">
        <v>500</v>
      </c>
      <c r="K76" s="18" t="s">
        <v>269</v>
      </c>
      <c r="L76" s="19" t="s">
        <v>23</v>
      </c>
      <c r="M76" s="15">
        <v>20</v>
      </c>
      <c r="N76">
        <f t="shared" si="4"/>
        <v>0</v>
      </c>
      <c r="O76">
        <f t="shared" si="5"/>
        <v>0</v>
      </c>
    </row>
    <row r="77" ht="16.75" customHeight="1" spans="1:15">
      <c r="A77" s="14" t="s">
        <v>270</v>
      </c>
      <c r="B77" s="15" t="s">
        <v>271</v>
      </c>
      <c r="C77" s="15" t="s">
        <v>29</v>
      </c>
      <c r="D77" s="15" t="s">
        <v>68</v>
      </c>
      <c r="E77" s="16"/>
      <c r="F77" s="15" t="s">
        <v>21</v>
      </c>
      <c r="G77" s="15"/>
      <c r="H77" s="17">
        <v>0.22</v>
      </c>
      <c r="I77" s="17">
        <v>1000</v>
      </c>
      <c r="J77" s="17">
        <v>220</v>
      </c>
      <c r="K77" s="18" t="s">
        <v>272</v>
      </c>
      <c r="L77" s="19" t="s">
        <v>70</v>
      </c>
      <c r="M77" s="27">
        <v>750</v>
      </c>
      <c r="N77">
        <f t="shared" si="4"/>
        <v>-250</v>
      </c>
      <c r="O77">
        <f t="shared" si="5"/>
        <v>-55</v>
      </c>
    </row>
    <row r="78" ht="17.45" customHeight="1" spans="1:15">
      <c r="A78" s="14" t="s">
        <v>273</v>
      </c>
      <c r="B78" s="15" t="s">
        <v>274</v>
      </c>
      <c r="C78" s="15" t="s">
        <v>19</v>
      </c>
      <c r="D78" s="15" t="s">
        <v>20</v>
      </c>
      <c r="E78" s="16"/>
      <c r="F78" s="15" t="s">
        <v>21</v>
      </c>
      <c r="G78" s="15"/>
      <c r="H78" s="17">
        <v>180</v>
      </c>
      <c r="I78" s="17">
        <v>100</v>
      </c>
      <c r="J78" s="17">
        <v>18000</v>
      </c>
      <c r="K78" s="18" t="s">
        <v>275</v>
      </c>
      <c r="L78" s="19" t="s">
        <v>23</v>
      </c>
      <c r="M78" s="15">
        <v>100</v>
      </c>
      <c r="N78">
        <f t="shared" si="4"/>
        <v>0</v>
      </c>
      <c r="O78">
        <f t="shared" si="5"/>
        <v>0</v>
      </c>
    </row>
    <row r="79" ht="16.75" customHeight="1" spans="1:15">
      <c r="A79" s="14" t="s">
        <v>276</v>
      </c>
      <c r="B79" s="15" t="s">
        <v>277</v>
      </c>
      <c r="C79" s="15" t="s">
        <v>125</v>
      </c>
      <c r="D79" s="15" t="s">
        <v>60</v>
      </c>
      <c r="E79" s="16"/>
      <c r="F79" s="15" t="s">
        <v>21</v>
      </c>
      <c r="G79" s="15"/>
      <c r="H79" s="17">
        <v>55</v>
      </c>
      <c r="I79" s="17">
        <v>25</v>
      </c>
      <c r="J79" s="17">
        <v>1375</v>
      </c>
      <c r="K79" s="18" t="s">
        <v>278</v>
      </c>
      <c r="L79" s="19" t="s">
        <v>70</v>
      </c>
      <c r="M79" s="15">
        <v>25</v>
      </c>
      <c r="N79">
        <f t="shared" si="4"/>
        <v>0</v>
      </c>
      <c r="O79">
        <f t="shared" si="5"/>
        <v>0</v>
      </c>
    </row>
    <row r="80" ht="17.45" customHeight="1" spans="1:15">
      <c r="A80" s="14" t="s">
        <v>279</v>
      </c>
      <c r="B80" s="15" t="s">
        <v>280</v>
      </c>
      <c r="C80" s="15" t="s">
        <v>281</v>
      </c>
      <c r="D80" s="15" t="s">
        <v>68</v>
      </c>
      <c r="E80" s="16"/>
      <c r="F80" s="15" t="s">
        <v>21</v>
      </c>
      <c r="G80" s="15"/>
      <c r="H80" s="17">
        <v>0.36</v>
      </c>
      <c r="I80" s="17">
        <v>2000</v>
      </c>
      <c r="J80" s="17">
        <v>720</v>
      </c>
      <c r="K80" s="18" t="s">
        <v>282</v>
      </c>
      <c r="L80" s="19" t="s">
        <v>70</v>
      </c>
      <c r="M80" s="15">
        <v>1650</v>
      </c>
      <c r="N80">
        <f t="shared" si="4"/>
        <v>-350</v>
      </c>
      <c r="O80">
        <f t="shared" si="5"/>
        <v>-126</v>
      </c>
    </row>
    <row r="81" ht="16.75" customHeight="1" spans="1:15">
      <c r="A81" s="14" t="s">
        <v>285</v>
      </c>
      <c r="B81" s="15" t="s">
        <v>286</v>
      </c>
      <c r="C81" s="15" t="s">
        <v>54</v>
      </c>
      <c r="D81" s="15" t="s">
        <v>68</v>
      </c>
      <c r="E81" s="16"/>
      <c r="F81" s="15" t="s">
        <v>21</v>
      </c>
      <c r="G81" s="15"/>
      <c r="H81" s="17">
        <v>72</v>
      </c>
      <c r="I81" s="17">
        <v>45</v>
      </c>
      <c r="J81" s="17">
        <v>3240</v>
      </c>
      <c r="K81" s="18" t="s">
        <v>287</v>
      </c>
      <c r="L81" s="19" t="s">
        <v>23</v>
      </c>
      <c r="M81" s="15">
        <v>45</v>
      </c>
      <c r="N81">
        <f t="shared" si="4"/>
        <v>0</v>
      </c>
      <c r="O81">
        <f t="shared" si="5"/>
        <v>0</v>
      </c>
    </row>
    <row r="82" ht="17.45" customHeight="1" spans="1:15">
      <c r="A82" s="14" t="s">
        <v>288</v>
      </c>
      <c r="B82" s="15" t="s">
        <v>289</v>
      </c>
      <c r="C82" s="15" t="s">
        <v>19</v>
      </c>
      <c r="D82" s="15" t="s">
        <v>20</v>
      </c>
      <c r="E82" s="16"/>
      <c r="F82" s="15" t="s">
        <v>21</v>
      </c>
      <c r="G82" s="15"/>
      <c r="H82" s="17">
        <v>729</v>
      </c>
      <c r="I82" s="17">
        <v>45</v>
      </c>
      <c r="J82" s="17">
        <v>32805</v>
      </c>
      <c r="K82" s="18" t="s">
        <v>290</v>
      </c>
      <c r="L82" s="19" t="s">
        <v>23</v>
      </c>
      <c r="M82" s="15">
        <v>45</v>
      </c>
      <c r="N82">
        <f t="shared" si="4"/>
        <v>0</v>
      </c>
      <c r="O82">
        <f t="shared" si="5"/>
        <v>0</v>
      </c>
    </row>
    <row r="83" ht="17.45" customHeight="1" spans="1:15">
      <c r="A83" s="14" t="s">
        <v>291</v>
      </c>
      <c r="B83" s="15" t="s">
        <v>292</v>
      </c>
      <c r="C83" s="15" t="s">
        <v>67</v>
      </c>
      <c r="D83" s="15" t="s">
        <v>293</v>
      </c>
      <c r="E83" s="16"/>
      <c r="F83" s="15" t="s">
        <v>21</v>
      </c>
      <c r="G83" s="15"/>
      <c r="H83" s="17">
        <v>0.5833</v>
      </c>
      <c r="I83" s="17">
        <v>1200</v>
      </c>
      <c r="J83" s="17">
        <v>700</v>
      </c>
      <c r="K83" s="18" t="s">
        <v>294</v>
      </c>
      <c r="L83" s="19" t="s">
        <v>23</v>
      </c>
      <c r="M83" s="15">
        <v>672</v>
      </c>
      <c r="N83">
        <f t="shared" si="4"/>
        <v>-528</v>
      </c>
      <c r="O83">
        <f t="shared" si="5"/>
        <v>-307.9824</v>
      </c>
    </row>
    <row r="84" ht="17.45" customHeight="1" spans="1:15">
      <c r="A84" s="14" t="s">
        <v>297</v>
      </c>
      <c r="B84" s="15" t="s">
        <v>58</v>
      </c>
      <c r="C84" s="15" t="s">
        <v>59</v>
      </c>
      <c r="D84" s="15" t="s">
        <v>60</v>
      </c>
      <c r="E84" s="16"/>
      <c r="F84" s="15" t="s">
        <v>21</v>
      </c>
      <c r="G84" s="15"/>
      <c r="H84" s="17">
        <v>9</v>
      </c>
      <c r="I84" s="17">
        <v>300</v>
      </c>
      <c r="J84" s="17">
        <v>2700</v>
      </c>
      <c r="K84" s="18" t="s">
        <v>298</v>
      </c>
      <c r="L84" s="19" t="s">
        <v>70</v>
      </c>
      <c r="M84" s="15">
        <v>300</v>
      </c>
      <c r="N84">
        <f t="shared" ref="N84:N100" si="6">M84-I84</f>
        <v>0</v>
      </c>
      <c r="O84">
        <f t="shared" ref="O84:O100" si="7">N84*H84</f>
        <v>0</v>
      </c>
    </row>
    <row r="85" ht="16.75" customHeight="1" spans="1:15">
      <c r="A85" s="14" t="s">
        <v>299</v>
      </c>
      <c r="B85" s="15" t="s">
        <v>300</v>
      </c>
      <c r="C85" s="15" t="s">
        <v>19</v>
      </c>
      <c r="D85" s="15" t="s">
        <v>20</v>
      </c>
      <c r="E85" s="16"/>
      <c r="F85" s="15" t="s">
        <v>21</v>
      </c>
      <c r="G85" s="15"/>
      <c r="H85" s="17">
        <v>350</v>
      </c>
      <c r="I85" s="17">
        <v>1</v>
      </c>
      <c r="J85" s="17">
        <v>350</v>
      </c>
      <c r="K85" s="18" t="s">
        <v>301</v>
      </c>
      <c r="L85" s="19" t="s">
        <v>70</v>
      </c>
      <c r="M85" s="15">
        <v>1</v>
      </c>
      <c r="N85">
        <f t="shared" si="6"/>
        <v>0</v>
      </c>
      <c r="O85">
        <f t="shared" si="7"/>
        <v>0</v>
      </c>
    </row>
    <row r="86" ht="17.45" customHeight="1" spans="1:15">
      <c r="A86" s="14" t="s">
        <v>302</v>
      </c>
      <c r="B86" s="15" t="s">
        <v>303</v>
      </c>
      <c r="C86" s="15" t="s">
        <v>19</v>
      </c>
      <c r="D86" s="15" t="s">
        <v>20</v>
      </c>
      <c r="E86" s="16"/>
      <c r="F86" s="15" t="s">
        <v>21</v>
      </c>
      <c r="G86" s="15"/>
      <c r="H86" s="17">
        <v>0.0349</v>
      </c>
      <c r="I86" s="17">
        <v>4000</v>
      </c>
      <c r="J86" s="17">
        <v>139.48</v>
      </c>
      <c r="K86" s="18" t="s">
        <v>304</v>
      </c>
      <c r="L86" s="19" t="s">
        <v>23</v>
      </c>
      <c r="M86" s="15">
        <v>2000</v>
      </c>
      <c r="N86">
        <f t="shared" si="6"/>
        <v>-2000</v>
      </c>
      <c r="O86">
        <f t="shared" si="7"/>
        <v>-69.8</v>
      </c>
    </row>
    <row r="87" ht="17.45" customHeight="1" spans="1:15">
      <c r="A87" s="14" t="s">
        <v>305</v>
      </c>
      <c r="B87" s="15" t="s">
        <v>306</v>
      </c>
      <c r="C87" s="15" t="s">
        <v>29</v>
      </c>
      <c r="D87" s="15" t="s">
        <v>68</v>
      </c>
      <c r="E87" s="16"/>
      <c r="F87" s="15" t="s">
        <v>21</v>
      </c>
      <c r="G87" s="15"/>
      <c r="H87" s="17">
        <v>18</v>
      </c>
      <c r="I87" s="17">
        <v>5</v>
      </c>
      <c r="J87" s="17">
        <v>90</v>
      </c>
      <c r="K87" s="18" t="s">
        <v>307</v>
      </c>
      <c r="L87" s="19" t="s">
        <v>23</v>
      </c>
      <c r="M87" s="15">
        <v>5</v>
      </c>
      <c r="N87">
        <f t="shared" si="6"/>
        <v>0</v>
      </c>
      <c r="O87">
        <f t="shared" si="7"/>
        <v>0</v>
      </c>
    </row>
    <row r="88" ht="17.45" customHeight="1" spans="1:15">
      <c r="A88" s="14" t="s">
        <v>308</v>
      </c>
      <c r="B88" s="15" t="s">
        <v>309</v>
      </c>
      <c r="C88" s="15" t="s">
        <v>225</v>
      </c>
      <c r="D88" s="15" t="s">
        <v>60</v>
      </c>
      <c r="E88" s="16"/>
      <c r="F88" s="15" t="s">
        <v>21</v>
      </c>
      <c r="G88" s="15"/>
      <c r="H88" s="17">
        <v>70</v>
      </c>
      <c r="I88" s="17">
        <v>65</v>
      </c>
      <c r="J88" s="17">
        <v>4550</v>
      </c>
      <c r="K88" s="18" t="s">
        <v>310</v>
      </c>
      <c r="L88" s="19" t="s">
        <v>70</v>
      </c>
      <c r="M88" s="15">
        <v>65</v>
      </c>
      <c r="N88">
        <f t="shared" si="6"/>
        <v>0</v>
      </c>
      <c r="O88">
        <f t="shared" si="7"/>
        <v>0</v>
      </c>
    </row>
    <row r="89" ht="17.45" customHeight="1" spans="1:15">
      <c r="A89" s="14" t="s">
        <v>311</v>
      </c>
      <c r="B89" s="27" t="s">
        <v>312</v>
      </c>
      <c r="C89" s="15" t="s">
        <v>19</v>
      </c>
      <c r="D89" s="15" t="s">
        <v>68</v>
      </c>
      <c r="E89" s="16"/>
      <c r="F89" s="15" t="s">
        <v>21</v>
      </c>
      <c r="G89" s="15"/>
      <c r="H89" s="17">
        <v>13</v>
      </c>
      <c r="I89" s="17">
        <v>150</v>
      </c>
      <c r="J89" s="17">
        <v>1950</v>
      </c>
      <c r="K89" s="18" t="s">
        <v>313</v>
      </c>
      <c r="L89" s="19" t="s">
        <v>70</v>
      </c>
      <c r="M89" s="15">
        <v>150</v>
      </c>
      <c r="N89">
        <f t="shared" si="6"/>
        <v>0</v>
      </c>
      <c r="O89">
        <f t="shared" si="7"/>
        <v>0</v>
      </c>
    </row>
    <row r="90" ht="17.45" customHeight="1" spans="1:15">
      <c r="A90" s="14" t="s">
        <v>316</v>
      </c>
      <c r="B90" s="15" t="s">
        <v>317</v>
      </c>
      <c r="C90" s="15" t="s">
        <v>67</v>
      </c>
      <c r="D90" s="15" t="s">
        <v>68</v>
      </c>
      <c r="E90" s="16"/>
      <c r="F90" s="15" t="s">
        <v>21</v>
      </c>
      <c r="G90" s="15"/>
      <c r="H90" s="17">
        <v>6.1</v>
      </c>
      <c r="I90" s="17">
        <v>200</v>
      </c>
      <c r="J90" s="17">
        <v>1220</v>
      </c>
      <c r="K90" s="18" t="s">
        <v>318</v>
      </c>
      <c r="L90" s="19" t="s">
        <v>70</v>
      </c>
      <c r="M90" s="15">
        <v>153</v>
      </c>
      <c r="N90">
        <f t="shared" si="6"/>
        <v>-47</v>
      </c>
      <c r="O90">
        <f t="shared" si="7"/>
        <v>-286.7</v>
      </c>
    </row>
    <row r="91" ht="16.75" customHeight="1" spans="1:15">
      <c r="A91" s="14" t="s">
        <v>319</v>
      </c>
      <c r="B91" s="15" t="s">
        <v>320</v>
      </c>
      <c r="C91" s="15" t="s">
        <v>19</v>
      </c>
      <c r="D91" s="15" t="s">
        <v>68</v>
      </c>
      <c r="E91" s="16"/>
      <c r="F91" s="15" t="s">
        <v>21</v>
      </c>
      <c r="G91" s="15"/>
      <c r="H91" s="17">
        <v>55</v>
      </c>
      <c r="I91" s="17">
        <v>5</v>
      </c>
      <c r="J91" s="17">
        <v>275</v>
      </c>
      <c r="K91" s="18" t="s">
        <v>321</v>
      </c>
      <c r="L91" s="19" t="s">
        <v>23</v>
      </c>
      <c r="M91" s="15">
        <v>5</v>
      </c>
      <c r="N91">
        <f t="shared" si="6"/>
        <v>0</v>
      </c>
      <c r="O91">
        <f t="shared" si="7"/>
        <v>0</v>
      </c>
    </row>
    <row r="92" ht="17.45" customHeight="1" spans="1:15">
      <c r="A92" s="14" t="s">
        <v>322</v>
      </c>
      <c r="B92" s="15" t="s">
        <v>323</v>
      </c>
      <c r="C92" s="15" t="s">
        <v>29</v>
      </c>
      <c r="D92" s="15" t="s">
        <v>20</v>
      </c>
      <c r="E92" s="16"/>
      <c r="F92" s="15" t="s">
        <v>21</v>
      </c>
      <c r="G92" s="15"/>
      <c r="H92" s="17">
        <v>435</v>
      </c>
      <c r="I92" s="17">
        <v>48</v>
      </c>
      <c r="J92" s="17">
        <v>20880</v>
      </c>
      <c r="K92" s="18" t="s">
        <v>324</v>
      </c>
      <c r="L92" s="19" t="s">
        <v>23</v>
      </c>
      <c r="M92" s="15">
        <v>48</v>
      </c>
      <c r="N92">
        <f t="shared" si="6"/>
        <v>0</v>
      </c>
      <c r="O92">
        <f t="shared" si="7"/>
        <v>0</v>
      </c>
    </row>
    <row r="93" ht="17.45" customHeight="1" spans="1:15">
      <c r="A93" s="14" t="s">
        <v>325</v>
      </c>
      <c r="B93" s="15" t="s">
        <v>326</v>
      </c>
      <c r="C93" s="15" t="s">
        <v>19</v>
      </c>
      <c r="D93" s="15" t="s">
        <v>60</v>
      </c>
      <c r="E93" s="16"/>
      <c r="F93" s="15" t="s">
        <v>21</v>
      </c>
      <c r="G93" s="15"/>
      <c r="H93" s="17">
        <v>23</v>
      </c>
      <c r="I93" s="17">
        <v>210</v>
      </c>
      <c r="J93" s="17">
        <v>4830</v>
      </c>
      <c r="K93" s="18" t="s">
        <v>327</v>
      </c>
      <c r="L93" s="19" t="s">
        <v>70</v>
      </c>
      <c r="M93" s="15">
        <v>210</v>
      </c>
      <c r="N93">
        <f t="shared" si="6"/>
        <v>0</v>
      </c>
      <c r="O93">
        <f t="shared" si="7"/>
        <v>0</v>
      </c>
    </row>
    <row r="94" ht="17.45" customHeight="1" spans="1:15">
      <c r="A94" s="14" t="s">
        <v>330</v>
      </c>
      <c r="B94" s="15" t="s">
        <v>331</v>
      </c>
      <c r="C94" s="15" t="s">
        <v>19</v>
      </c>
      <c r="D94" s="15" t="s">
        <v>60</v>
      </c>
      <c r="E94" s="16"/>
      <c r="F94" s="15" t="s">
        <v>21</v>
      </c>
      <c r="G94" s="15"/>
      <c r="H94" s="17">
        <v>32</v>
      </c>
      <c r="I94" s="17">
        <v>25</v>
      </c>
      <c r="J94" s="17">
        <v>800</v>
      </c>
      <c r="K94" s="18" t="s">
        <v>332</v>
      </c>
      <c r="L94" s="19" t="s">
        <v>70</v>
      </c>
      <c r="M94" s="15">
        <v>25</v>
      </c>
      <c r="N94">
        <f t="shared" si="6"/>
        <v>0</v>
      </c>
      <c r="O94">
        <f t="shared" si="7"/>
        <v>0</v>
      </c>
    </row>
    <row r="95" ht="16.75" customHeight="1" spans="1:15">
      <c r="A95" s="14" t="s">
        <v>333</v>
      </c>
      <c r="B95" s="15" t="s">
        <v>334</v>
      </c>
      <c r="C95" s="15" t="s">
        <v>19</v>
      </c>
      <c r="D95" s="15" t="s">
        <v>68</v>
      </c>
      <c r="E95" s="16"/>
      <c r="F95" s="15" t="s">
        <v>21</v>
      </c>
      <c r="G95" s="15"/>
      <c r="H95" s="17">
        <v>6</v>
      </c>
      <c r="I95" s="17">
        <v>150</v>
      </c>
      <c r="J95" s="17">
        <v>900</v>
      </c>
      <c r="K95" s="18" t="s">
        <v>335</v>
      </c>
      <c r="L95" s="19" t="s">
        <v>70</v>
      </c>
      <c r="M95" s="15">
        <v>150</v>
      </c>
      <c r="N95">
        <f t="shared" si="6"/>
        <v>0</v>
      </c>
      <c r="O95">
        <f t="shared" si="7"/>
        <v>0</v>
      </c>
    </row>
    <row r="96" ht="17.45" customHeight="1" spans="1:15">
      <c r="A96" s="14" t="s">
        <v>336</v>
      </c>
      <c r="B96" s="15" t="s">
        <v>337</v>
      </c>
      <c r="C96" s="15" t="s">
        <v>67</v>
      </c>
      <c r="D96" s="15" t="s">
        <v>68</v>
      </c>
      <c r="E96" s="16"/>
      <c r="F96" s="15" t="s">
        <v>21</v>
      </c>
      <c r="G96" s="15"/>
      <c r="H96" s="17">
        <v>2.5</v>
      </c>
      <c r="I96" s="17">
        <v>90</v>
      </c>
      <c r="J96" s="17">
        <v>225</v>
      </c>
      <c r="K96" s="18" t="s">
        <v>338</v>
      </c>
      <c r="L96" s="19" t="s">
        <v>23</v>
      </c>
      <c r="M96" s="15">
        <v>89</v>
      </c>
      <c r="N96">
        <f t="shared" si="6"/>
        <v>-1</v>
      </c>
      <c r="O96">
        <f t="shared" si="7"/>
        <v>-2.5</v>
      </c>
    </row>
    <row r="97" ht="17.45" customHeight="1" spans="1:15">
      <c r="A97" s="14" t="s">
        <v>339</v>
      </c>
      <c r="B97" s="15" t="s">
        <v>340</v>
      </c>
      <c r="C97" s="15" t="s">
        <v>19</v>
      </c>
      <c r="D97" s="15" t="s">
        <v>68</v>
      </c>
      <c r="E97" s="16"/>
      <c r="F97" s="15" t="s">
        <v>21</v>
      </c>
      <c r="G97" s="15"/>
      <c r="H97" s="17">
        <v>4</v>
      </c>
      <c r="I97" s="17">
        <v>16</v>
      </c>
      <c r="J97" s="17">
        <v>64</v>
      </c>
      <c r="K97" s="18" t="s">
        <v>341</v>
      </c>
      <c r="L97" s="19" t="s">
        <v>23</v>
      </c>
      <c r="M97" s="15">
        <v>14</v>
      </c>
      <c r="N97">
        <f t="shared" si="6"/>
        <v>-2</v>
      </c>
      <c r="O97">
        <f t="shared" si="7"/>
        <v>-8</v>
      </c>
    </row>
    <row r="98" ht="16.75" customHeight="1" spans="1:15">
      <c r="A98" s="14" t="s">
        <v>342</v>
      </c>
      <c r="B98" s="15" t="s">
        <v>343</v>
      </c>
      <c r="C98" s="15" t="s">
        <v>19</v>
      </c>
      <c r="D98" s="15" t="s">
        <v>20</v>
      </c>
      <c r="E98" s="16"/>
      <c r="F98" s="15" t="s">
        <v>21</v>
      </c>
      <c r="G98" s="15"/>
      <c r="H98" s="17">
        <v>480</v>
      </c>
      <c r="I98" s="17">
        <v>53</v>
      </c>
      <c r="J98" s="17">
        <v>25440</v>
      </c>
      <c r="K98" s="18" t="s">
        <v>344</v>
      </c>
      <c r="L98" s="19" t="s">
        <v>23</v>
      </c>
      <c r="M98" s="15">
        <v>53</v>
      </c>
      <c r="N98">
        <f t="shared" si="6"/>
        <v>0</v>
      </c>
      <c r="O98">
        <f t="shared" si="7"/>
        <v>0</v>
      </c>
    </row>
    <row r="99" ht="17.45" customHeight="1" spans="1:15">
      <c r="A99" s="14" t="s">
        <v>345</v>
      </c>
      <c r="B99" s="15" t="s">
        <v>346</v>
      </c>
      <c r="C99" s="15" t="s">
        <v>59</v>
      </c>
      <c r="D99" s="15" t="s">
        <v>60</v>
      </c>
      <c r="E99" s="16"/>
      <c r="F99" s="15" t="s">
        <v>21</v>
      </c>
      <c r="G99" s="15"/>
      <c r="H99" s="17">
        <v>58</v>
      </c>
      <c r="I99" s="17">
        <v>180</v>
      </c>
      <c r="J99" s="17">
        <v>10440</v>
      </c>
      <c r="K99" s="18" t="s">
        <v>347</v>
      </c>
      <c r="L99" s="19" t="s">
        <v>70</v>
      </c>
      <c r="M99" s="28">
        <v>176</v>
      </c>
      <c r="N99">
        <f t="shared" si="6"/>
        <v>-4</v>
      </c>
    </row>
    <row r="100" ht="17.45" customHeight="1" spans="1:15">
      <c r="A100" s="14" t="s">
        <v>348</v>
      </c>
      <c r="B100" s="15" t="s">
        <v>349</v>
      </c>
      <c r="C100" s="15" t="s">
        <v>19</v>
      </c>
      <c r="D100" s="15" t="s">
        <v>20</v>
      </c>
      <c r="E100" s="16"/>
      <c r="F100" s="15" t="s">
        <v>21</v>
      </c>
      <c r="G100" s="15"/>
      <c r="H100" s="17">
        <v>0.214</v>
      </c>
      <c r="I100" s="17">
        <v>1000</v>
      </c>
      <c r="J100" s="17">
        <v>214</v>
      </c>
      <c r="K100" s="18" t="s">
        <v>350</v>
      </c>
      <c r="L100" s="19" t="s">
        <v>23</v>
      </c>
      <c r="M100" s="15">
        <v>600</v>
      </c>
      <c r="N100">
        <f t="shared" si="6"/>
        <v>-400</v>
      </c>
      <c r="O100">
        <f t="shared" si="7"/>
        <v>-85.6</v>
      </c>
    </row>
    <row r="101" ht="16.75" customHeight="1" spans="1:15">
      <c r="A101" s="20" t="s">
        <v>56</v>
      </c>
      <c r="B101" s="21"/>
      <c r="C101" s="21"/>
      <c r="D101" s="21"/>
      <c r="E101" s="21"/>
      <c r="F101" s="21"/>
      <c r="G101" s="21"/>
      <c r="H101" s="22"/>
      <c r="I101" s="23">
        <v>29462.37</v>
      </c>
      <c r="J101" s="24">
        <v>356374.27</v>
      </c>
      <c r="K101" s="25"/>
      <c r="L101" s="25"/>
      <c r="M101" s="25"/>
    </row>
    <row r="102" ht="17.45" customHeight="1" spans="1:15">
      <c r="A102" s="11" t="s">
        <v>351</v>
      </c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3"/>
    </row>
    <row r="103" ht="16.75" customHeight="1" spans="1:15">
      <c r="A103" s="14" t="s">
        <v>17</v>
      </c>
      <c r="B103" s="15" t="s">
        <v>352</v>
      </c>
      <c r="C103" s="15" t="s">
        <v>19</v>
      </c>
      <c r="D103" s="15" t="s">
        <v>20</v>
      </c>
      <c r="E103" s="16"/>
      <c r="F103" s="15" t="s">
        <v>21</v>
      </c>
      <c r="G103" s="15"/>
      <c r="H103" s="17">
        <v>260</v>
      </c>
      <c r="I103" s="17">
        <v>1</v>
      </c>
      <c r="J103" s="17">
        <v>260</v>
      </c>
      <c r="K103" s="18" t="s">
        <v>353</v>
      </c>
      <c r="L103" s="19" t="s">
        <v>23</v>
      </c>
      <c r="M103" s="15">
        <v>1</v>
      </c>
      <c r="N103">
        <f>M103-I103</f>
        <v>0</v>
      </c>
      <c r="O103">
        <f>N103*H103</f>
        <v>0</v>
      </c>
    </row>
    <row r="104" ht="17.45" customHeight="1" spans="1:15">
      <c r="A104" s="14" t="s">
        <v>24</v>
      </c>
      <c r="B104" s="15" t="s">
        <v>354</v>
      </c>
      <c r="C104" s="15" t="s">
        <v>19</v>
      </c>
      <c r="D104" s="15" t="s">
        <v>20</v>
      </c>
      <c r="E104" s="16"/>
      <c r="F104" s="15" t="s">
        <v>21</v>
      </c>
      <c r="G104" s="15"/>
      <c r="H104" s="17">
        <v>117.45</v>
      </c>
      <c r="I104" s="17">
        <v>1</v>
      </c>
      <c r="J104" s="17">
        <v>117.45</v>
      </c>
      <c r="K104" s="18" t="s">
        <v>355</v>
      </c>
      <c r="L104" s="19" t="s">
        <v>23</v>
      </c>
      <c r="M104" s="15">
        <v>1</v>
      </c>
      <c r="N104">
        <f t="shared" ref="N104:N138" si="8">M104-I104</f>
        <v>0</v>
      </c>
      <c r="O104">
        <f t="shared" ref="O104:O138" si="9">N104*H104</f>
        <v>0</v>
      </c>
    </row>
    <row r="105" ht="17.45" customHeight="1" spans="1:15">
      <c r="A105" s="14" t="s">
        <v>27</v>
      </c>
      <c r="B105" s="15" t="s">
        <v>356</v>
      </c>
      <c r="C105" s="15" t="s">
        <v>19</v>
      </c>
      <c r="D105" s="15" t="s">
        <v>20</v>
      </c>
      <c r="E105" s="16"/>
      <c r="F105" s="15" t="s">
        <v>21</v>
      </c>
      <c r="G105" s="15"/>
      <c r="H105" s="17">
        <v>0.4893</v>
      </c>
      <c r="I105" s="17">
        <v>30</v>
      </c>
      <c r="J105" s="17">
        <v>14.68</v>
      </c>
      <c r="K105" s="18" t="s">
        <v>357</v>
      </c>
      <c r="L105" s="19" t="s">
        <v>23</v>
      </c>
      <c r="M105" s="15">
        <v>30</v>
      </c>
      <c r="N105">
        <f t="shared" si="8"/>
        <v>0</v>
      </c>
      <c r="O105">
        <f t="shared" si="9"/>
        <v>0</v>
      </c>
    </row>
    <row r="106" ht="16.75" customHeight="1" spans="1:15">
      <c r="A106" s="14" t="s">
        <v>31</v>
      </c>
      <c r="B106" s="15" t="s">
        <v>358</v>
      </c>
      <c r="C106" s="15" t="s">
        <v>179</v>
      </c>
      <c r="D106" s="15" t="s">
        <v>20</v>
      </c>
      <c r="E106" s="16"/>
      <c r="F106" s="15" t="s">
        <v>21</v>
      </c>
      <c r="G106" s="15"/>
      <c r="H106" s="17">
        <v>420</v>
      </c>
      <c r="I106" s="17">
        <v>3</v>
      </c>
      <c r="J106" s="17">
        <v>1260</v>
      </c>
      <c r="K106" s="18" t="s">
        <v>359</v>
      </c>
      <c r="L106" s="19" t="s">
        <v>23</v>
      </c>
      <c r="M106" s="15">
        <v>3</v>
      </c>
      <c r="N106">
        <f t="shared" si="8"/>
        <v>0</v>
      </c>
      <c r="O106">
        <f t="shared" si="9"/>
        <v>0</v>
      </c>
    </row>
    <row r="107" ht="17.45" customHeight="1" spans="1:15">
      <c r="A107" s="14" t="s">
        <v>34</v>
      </c>
      <c r="B107" s="15" t="s">
        <v>360</v>
      </c>
      <c r="C107" s="15" t="s">
        <v>179</v>
      </c>
      <c r="D107" s="15" t="s">
        <v>20</v>
      </c>
      <c r="E107" s="16"/>
      <c r="F107" s="15" t="s">
        <v>21</v>
      </c>
      <c r="G107" s="15"/>
      <c r="H107" s="17">
        <v>58.6</v>
      </c>
      <c r="I107" s="17">
        <v>5</v>
      </c>
      <c r="J107" s="17">
        <v>293</v>
      </c>
      <c r="K107" s="18" t="s">
        <v>361</v>
      </c>
      <c r="L107" s="19" t="s">
        <v>23</v>
      </c>
      <c r="M107" s="15">
        <v>5</v>
      </c>
      <c r="N107">
        <f t="shared" si="8"/>
        <v>0</v>
      </c>
      <c r="O107">
        <f t="shared" si="9"/>
        <v>0</v>
      </c>
    </row>
    <row r="108" ht="17.45" customHeight="1" spans="1:15">
      <c r="A108" s="14" t="s">
        <v>37</v>
      </c>
      <c r="B108" s="15" t="s">
        <v>362</v>
      </c>
      <c r="C108" s="15" t="s">
        <v>19</v>
      </c>
      <c r="D108" s="15" t="s">
        <v>20</v>
      </c>
      <c r="E108" s="16"/>
      <c r="F108" s="15" t="s">
        <v>21</v>
      </c>
      <c r="G108" s="15"/>
      <c r="H108" s="17">
        <v>2.72</v>
      </c>
      <c r="I108" s="17">
        <v>3</v>
      </c>
      <c r="J108" s="17">
        <v>8.16</v>
      </c>
      <c r="K108" s="18" t="s">
        <v>363</v>
      </c>
      <c r="L108" s="19" t="s">
        <v>23</v>
      </c>
      <c r="M108" s="15">
        <v>3</v>
      </c>
      <c r="N108">
        <f t="shared" si="8"/>
        <v>0</v>
      </c>
      <c r="O108">
        <f t="shared" si="9"/>
        <v>0</v>
      </c>
    </row>
    <row r="109" ht="16.75" customHeight="1" spans="1:15">
      <c r="A109" s="14" t="s">
        <v>40</v>
      </c>
      <c r="B109" s="15" t="s">
        <v>364</v>
      </c>
      <c r="C109" s="15" t="s">
        <v>54</v>
      </c>
      <c r="D109" s="15" t="s">
        <v>20</v>
      </c>
      <c r="E109" s="16"/>
      <c r="F109" s="15" t="s">
        <v>21</v>
      </c>
      <c r="G109" s="15"/>
      <c r="H109" s="17">
        <v>10.01</v>
      </c>
      <c r="I109" s="17">
        <v>2</v>
      </c>
      <c r="J109" s="17">
        <v>20.02</v>
      </c>
      <c r="K109" s="18" t="s">
        <v>365</v>
      </c>
      <c r="L109" s="19" t="s">
        <v>23</v>
      </c>
      <c r="M109" s="15">
        <v>2</v>
      </c>
      <c r="N109">
        <f t="shared" si="8"/>
        <v>0</v>
      </c>
      <c r="O109">
        <f t="shared" si="9"/>
        <v>0</v>
      </c>
    </row>
    <row r="110" ht="17.45" customHeight="1" spans="1:15">
      <c r="A110" s="14" t="s">
        <v>43</v>
      </c>
      <c r="B110" s="15" t="s">
        <v>366</v>
      </c>
      <c r="C110" s="15" t="s">
        <v>367</v>
      </c>
      <c r="D110" s="15" t="s">
        <v>20</v>
      </c>
      <c r="E110" s="16"/>
      <c r="F110" s="15" t="s">
        <v>21</v>
      </c>
      <c r="G110" s="15"/>
      <c r="H110" s="17">
        <v>17.8</v>
      </c>
      <c r="I110" s="17">
        <v>5</v>
      </c>
      <c r="J110" s="17">
        <v>89</v>
      </c>
      <c r="K110" s="18" t="s">
        <v>368</v>
      </c>
      <c r="L110" s="19" t="s">
        <v>23</v>
      </c>
      <c r="M110" s="15">
        <v>4</v>
      </c>
      <c r="N110">
        <f t="shared" si="8"/>
        <v>-1</v>
      </c>
      <c r="O110">
        <f t="shared" si="9"/>
        <v>-17.8</v>
      </c>
    </row>
    <row r="111" ht="26.2" customHeight="1" spans="1:15">
      <c r="A111" s="14" t="s">
        <v>46</v>
      </c>
      <c r="B111" s="15" t="s">
        <v>369</v>
      </c>
      <c r="C111" s="15" t="s">
        <v>179</v>
      </c>
      <c r="D111" s="15" t="s">
        <v>20</v>
      </c>
      <c r="E111" s="16"/>
      <c r="F111" s="15" t="s">
        <v>21</v>
      </c>
      <c r="G111" s="15"/>
      <c r="H111" s="17">
        <v>189</v>
      </c>
      <c r="I111" s="17">
        <v>2</v>
      </c>
      <c r="J111" s="17">
        <v>378</v>
      </c>
      <c r="K111" s="18" t="s">
        <v>370</v>
      </c>
      <c r="L111" s="19" t="s">
        <v>23</v>
      </c>
      <c r="M111" s="15">
        <v>2</v>
      </c>
      <c r="N111">
        <f t="shared" si="8"/>
        <v>0</v>
      </c>
      <c r="O111">
        <f t="shared" si="9"/>
        <v>0</v>
      </c>
    </row>
    <row r="112" ht="17.45" customHeight="1" spans="1:15">
      <c r="A112" s="14" t="s">
        <v>49</v>
      </c>
      <c r="B112" s="15" t="s">
        <v>371</v>
      </c>
      <c r="C112" s="15" t="s">
        <v>54</v>
      </c>
      <c r="D112" s="15" t="s">
        <v>20</v>
      </c>
      <c r="E112" s="16"/>
      <c r="F112" s="15" t="s">
        <v>21</v>
      </c>
      <c r="G112" s="15"/>
      <c r="H112" s="17">
        <v>9.2333</v>
      </c>
      <c r="I112" s="17">
        <v>3</v>
      </c>
      <c r="J112" s="17">
        <v>27.7</v>
      </c>
      <c r="K112" s="18" t="s">
        <v>372</v>
      </c>
      <c r="L112" s="19" t="s">
        <v>23</v>
      </c>
      <c r="M112" s="15">
        <v>3</v>
      </c>
      <c r="N112">
        <f t="shared" si="8"/>
        <v>0</v>
      </c>
      <c r="O112">
        <f t="shared" si="9"/>
        <v>0</v>
      </c>
    </row>
    <row r="113" ht="16.75" customHeight="1" spans="1:15">
      <c r="A113" s="14" t="s">
        <v>52</v>
      </c>
      <c r="B113" s="15" t="s">
        <v>373</v>
      </c>
      <c r="C113" s="15" t="s">
        <v>281</v>
      </c>
      <c r="D113" s="15" t="s">
        <v>20</v>
      </c>
      <c r="E113" s="16"/>
      <c r="F113" s="15" t="s">
        <v>21</v>
      </c>
      <c r="G113" s="15"/>
      <c r="H113" s="17">
        <v>5.18</v>
      </c>
      <c r="I113" s="17">
        <v>5</v>
      </c>
      <c r="J113" s="17">
        <v>25.9</v>
      </c>
      <c r="K113" s="18" t="s">
        <v>374</v>
      </c>
      <c r="L113" s="19" t="s">
        <v>23</v>
      </c>
      <c r="M113" s="15">
        <v>5</v>
      </c>
      <c r="N113">
        <f t="shared" si="8"/>
        <v>0</v>
      </c>
      <c r="O113">
        <f t="shared" si="9"/>
        <v>0</v>
      </c>
    </row>
    <row r="114" ht="17.45" customHeight="1" spans="1:15">
      <c r="A114" s="14" t="s">
        <v>86</v>
      </c>
      <c r="B114" s="15" t="s">
        <v>375</v>
      </c>
      <c r="C114" s="15" t="s">
        <v>29</v>
      </c>
      <c r="D114" s="15" t="s">
        <v>20</v>
      </c>
      <c r="E114" s="16"/>
      <c r="F114" s="15" t="s">
        <v>21</v>
      </c>
      <c r="G114" s="15"/>
      <c r="H114" s="17">
        <v>86.35</v>
      </c>
      <c r="I114" s="17">
        <v>1</v>
      </c>
      <c r="J114" s="17">
        <v>86.35</v>
      </c>
      <c r="K114" s="18" t="s">
        <v>376</v>
      </c>
      <c r="L114" s="19" t="s">
        <v>23</v>
      </c>
      <c r="M114" s="15">
        <v>1</v>
      </c>
      <c r="N114">
        <f t="shared" si="8"/>
        <v>0</v>
      </c>
      <c r="O114">
        <f t="shared" si="9"/>
        <v>0</v>
      </c>
    </row>
    <row r="115" ht="17.45" customHeight="1" spans="1:15">
      <c r="A115" s="14" t="s">
        <v>89</v>
      </c>
      <c r="B115" s="15" t="s">
        <v>377</v>
      </c>
      <c r="C115" s="15" t="s">
        <v>378</v>
      </c>
      <c r="D115" s="15" t="s">
        <v>20</v>
      </c>
      <c r="E115" s="16"/>
      <c r="F115" s="15" t="s">
        <v>21</v>
      </c>
      <c r="G115" s="15"/>
      <c r="H115" s="17">
        <v>0.23</v>
      </c>
      <c r="I115" s="17">
        <v>100</v>
      </c>
      <c r="J115" s="17">
        <v>23</v>
      </c>
      <c r="K115" s="18" t="s">
        <v>379</v>
      </c>
      <c r="L115" s="19" t="s">
        <v>23</v>
      </c>
      <c r="M115" s="15">
        <v>73</v>
      </c>
      <c r="N115">
        <f t="shared" si="8"/>
        <v>-27</v>
      </c>
      <c r="O115">
        <f t="shared" si="9"/>
        <v>-6.21</v>
      </c>
    </row>
    <row r="116" ht="16.75" customHeight="1" spans="1:15">
      <c r="A116" s="14" t="s">
        <v>92</v>
      </c>
      <c r="B116" s="15" t="s">
        <v>380</v>
      </c>
      <c r="C116" s="15" t="s">
        <v>19</v>
      </c>
      <c r="D116" s="15" t="s">
        <v>20</v>
      </c>
      <c r="E116" s="16"/>
      <c r="F116" s="15" t="s">
        <v>21</v>
      </c>
      <c r="G116" s="15"/>
      <c r="H116" s="17">
        <v>21.1667</v>
      </c>
      <c r="I116" s="17">
        <v>3</v>
      </c>
      <c r="J116" s="17">
        <v>63.5</v>
      </c>
      <c r="K116" s="18" t="s">
        <v>381</v>
      </c>
      <c r="L116" s="19" t="s">
        <v>23</v>
      </c>
      <c r="M116" s="15">
        <v>3</v>
      </c>
      <c r="N116">
        <f t="shared" si="8"/>
        <v>0</v>
      </c>
      <c r="O116">
        <f t="shared" si="9"/>
        <v>0</v>
      </c>
    </row>
    <row r="117" ht="17.45" customHeight="1" spans="1:15">
      <c r="A117" s="14" t="s">
        <v>96</v>
      </c>
      <c r="B117" s="15" t="s">
        <v>382</v>
      </c>
      <c r="C117" s="15" t="s">
        <v>383</v>
      </c>
      <c r="D117" s="15" t="s">
        <v>20</v>
      </c>
      <c r="E117" s="16"/>
      <c r="F117" s="15" t="s">
        <v>21</v>
      </c>
      <c r="G117" s="15"/>
      <c r="H117" s="17">
        <v>4.06</v>
      </c>
      <c r="I117" s="17">
        <v>3</v>
      </c>
      <c r="J117" s="17">
        <v>12.18</v>
      </c>
      <c r="K117" s="18" t="s">
        <v>384</v>
      </c>
      <c r="L117" s="19" t="s">
        <v>23</v>
      </c>
      <c r="M117" s="15">
        <v>3</v>
      </c>
      <c r="N117">
        <f t="shared" si="8"/>
        <v>0</v>
      </c>
      <c r="O117">
        <f t="shared" si="9"/>
        <v>0</v>
      </c>
    </row>
    <row r="118" ht="17.45" customHeight="1" spans="1:15">
      <c r="A118" s="14" t="s">
        <v>102</v>
      </c>
      <c r="B118" s="15" t="s">
        <v>387</v>
      </c>
      <c r="C118" s="15" t="s">
        <v>367</v>
      </c>
      <c r="D118" s="15" t="s">
        <v>20</v>
      </c>
      <c r="E118" s="16"/>
      <c r="F118" s="15" t="s">
        <v>21</v>
      </c>
      <c r="G118" s="15"/>
      <c r="H118" s="17">
        <v>13.5</v>
      </c>
      <c r="I118" s="17">
        <v>6</v>
      </c>
      <c r="J118" s="17">
        <v>81</v>
      </c>
      <c r="K118" s="18" t="s">
        <v>388</v>
      </c>
      <c r="L118" s="19" t="s">
        <v>23</v>
      </c>
      <c r="M118" s="15">
        <v>1</v>
      </c>
      <c r="N118">
        <f t="shared" si="8"/>
        <v>-5</v>
      </c>
      <c r="O118">
        <f t="shared" si="9"/>
        <v>-67.5</v>
      </c>
    </row>
    <row r="119" ht="17.45" customHeight="1" spans="1:15">
      <c r="A119" s="14" t="s">
        <v>106</v>
      </c>
      <c r="B119" s="15" t="s">
        <v>389</v>
      </c>
      <c r="C119" s="15" t="s">
        <v>390</v>
      </c>
      <c r="D119" s="15" t="s">
        <v>20</v>
      </c>
      <c r="E119" s="16"/>
      <c r="F119" s="15" t="s">
        <v>21</v>
      </c>
      <c r="G119" s="15"/>
      <c r="H119" s="17">
        <v>11.69</v>
      </c>
      <c r="I119" s="17">
        <v>2</v>
      </c>
      <c r="J119" s="17">
        <v>23.38</v>
      </c>
      <c r="K119" s="18" t="s">
        <v>391</v>
      </c>
      <c r="L119" s="19" t="s">
        <v>23</v>
      </c>
      <c r="M119" s="15">
        <v>0</v>
      </c>
      <c r="N119">
        <f t="shared" si="8"/>
        <v>-2</v>
      </c>
      <c r="O119">
        <f t="shared" si="9"/>
        <v>-23.38</v>
      </c>
    </row>
    <row r="120" ht="16.75" customHeight="1" spans="1:15">
      <c r="A120" s="14" t="s">
        <v>109</v>
      </c>
      <c r="B120" s="15" t="s">
        <v>392</v>
      </c>
      <c r="C120" s="15" t="s">
        <v>19</v>
      </c>
      <c r="D120" s="15" t="s">
        <v>20</v>
      </c>
      <c r="E120" s="16"/>
      <c r="F120" s="15" t="s">
        <v>21</v>
      </c>
      <c r="G120" s="15"/>
      <c r="H120" s="17">
        <v>2.5808</v>
      </c>
      <c r="I120" s="17">
        <v>12</v>
      </c>
      <c r="J120" s="17">
        <v>30.97</v>
      </c>
      <c r="K120" s="18" t="s">
        <v>393</v>
      </c>
      <c r="L120" s="19" t="s">
        <v>23</v>
      </c>
      <c r="M120" s="15">
        <v>10</v>
      </c>
      <c r="N120">
        <f t="shared" si="8"/>
        <v>-2</v>
      </c>
      <c r="O120">
        <f t="shared" si="9"/>
        <v>-5.1616</v>
      </c>
    </row>
    <row r="121" ht="17.45" customHeight="1" spans="1:15">
      <c r="A121" s="14" t="s">
        <v>112</v>
      </c>
      <c r="B121" s="15" t="s">
        <v>394</v>
      </c>
      <c r="C121" s="15" t="s">
        <v>179</v>
      </c>
      <c r="D121" s="15" t="s">
        <v>20</v>
      </c>
      <c r="E121" s="16"/>
      <c r="F121" s="15" t="s">
        <v>21</v>
      </c>
      <c r="G121" s="15"/>
      <c r="H121" s="17">
        <v>550</v>
      </c>
      <c r="I121" s="17">
        <v>2</v>
      </c>
      <c r="J121" s="17">
        <v>1100</v>
      </c>
      <c r="K121" s="18" t="s">
        <v>395</v>
      </c>
      <c r="L121" s="19" t="s">
        <v>23</v>
      </c>
      <c r="M121" s="15">
        <v>2</v>
      </c>
      <c r="N121">
        <f t="shared" si="8"/>
        <v>0</v>
      </c>
      <c r="O121">
        <f t="shared" si="9"/>
        <v>0</v>
      </c>
    </row>
    <row r="122" ht="17.45" customHeight="1" spans="1:15">
      <c r="A122" s="14" t="s">
        <v>120</v>
      </c>
      <c r="B122" s="15" t="s">
        <v>399</v>
      </c>
      <c r="C122" s="15" t="s">
        <v>179</v>
      </c>
      <c r="D122" s="15" t="s">
        <v>20</v>
      </c>
      <c r="E122" s="16"/>
      <c r="F122" s="15" t="s">
        <v>21</v>
      </c>
      <c r="G122" s="15"/>
      <c r="H122" s="17">
        <v>800</v>
      </c>
      <c r="I122" s="17">
        <v>1</v>
      </c>
      <c r="J122" s="17">
        <v>800</v>
      </c>
      <c r="K122" s="18" t="s">
        <v>400</v>
      </c>
      <c r="L122" s="19" t="s">
        <v>23</v>
      </c>
      <c r="M122" s="15">
        <v>1</v>
      </c>
      <c r="N122">
        <f t="shared" si="8"/>
        <v>0</v>
      </c>
      <c r="O122">
        <f t="shared" si="9"/>
        <v>0</v>
      </c>
    </row>
    <row r="123" ht="16.75" customHeight="1" spans="1:15">
      <c r="A123" s="14" t="s">
        <v>123</v>
      </c>
      <c r="B123" s="15" t="s">
        <v>401</v>
      </c>
      <c r="C123" s="15" t="s">
        <v>29</v>
      </c>
      <c r="D123" s="15" t="s">
        <v>20</v>
      </c>
      <c r="E123" s="16"/>
      <c r="F123" s="15" t="s">
        <v>21</v>
      </c>
      <c r="G123" s="15"/>
      <c r="H123" s="17">
        <v>150</v>
      </c>
      <c r="I123" s="17">
        <v>2</v>
      </c>
      <c r="J123" s="17">
        <v>300</v>
      </c>
      <c r="K123" s="18" t="s">
        <v>402</v>
      </c>
      <c r="L123" s="19" t="s">
        <v>23</v>
      </c>
      <c r="M123" s="15">
        <v>2</v>
      </c>
      <c r="N123">
        <f t="shared" si="8"/>
        <v>0</v>
      </c>
      <c r="O123">
        <f t="shared" si="9"/>
        <v>0</v>
      </c>
    </row>
    <row r="124" ht="17.45" customHeight="1" spans="1:15">
      <c r="A124" s="14" t="s">
        <v>127</v>
      </c>
      <c r="B124" s="15" t="s">
        <v>403</v>
      </c>
      <c r="C124" s="15" t="s">
        <v>19</v>
      </c>
      <c r="D124" s="15" t="s">
        <v>20</v>
      </c>
      <c r="E124" s="16"/>
      <c r="F124" s="15" t="s">
        <v>21</v>
      </c>
      <c r="G124" s="15"/>
      <c r="H124" s="17">
        <v>146.79</v>
      </c>
      <c r="I124" s="17">
        <v>1</v>
      </c>
      <c r="J124" s="17">
        <v>146.79</v>
      </c>
      <c r="K124" s="18" t="s">
        <v>404</v>
      </c>
      <c r="L124" s="19" t="s">
        <v>23</v>
      </c>
      <c r="M124" s="15">
        <v>1</v>
      </c>
      <c r="N124">
        <f t="shared" si="8"/>
        <v>0</v>
      </c>
      <c r="O124">
        <f t="shared" si="9"/>
        <v>0</v>
      </c>
    </row>
    <row r="125" ht="17.45" customHeight="1" spans="1:15">
      <c r="A125" s="14" t="s">
        <v>131</v>
      </c>
      <c r="B125" s="15" t="s">
        <v>405</v>
      </c>
      <c r="C125" s="15" t="s">
        <v>179</v>
      </c>
      <c r="D125" s="15" t="s">
        <v>20</v>
      </c>
      <c r="E125" s="16"/>
      <c r="F125" s="15" t="s">
        <v>21</v>
      </c>
      <c r="G125" s="15"/>
      <c r="H125" s="17">
        <v>203</v>
      </c>
      <c r="I125" s="17">
        <v>1</v>
      </c>
      <c r="J125" s="17">
        <v>203</v>
      </c>
      <c r="K125" s="18" t="s">
        <v>406</v>
      </c>
      <c r="L125" s="19" t="s">
        <v>23</v>
      </c>
      <c r="M125" s="15">
        <v>1</v>
      </c>
      <c r="N125">
        <f t="shared" si="8"/>
        <v>0</v>
      </c>
      <c r="O125">
        <f t="shared" si="9"/>
        <v>0</v>
      </c>
    </row>
    <row r="126" ht="16.75" customHeight="1" spans="1:15">
      <c r="A126" s="14" t="s">
        <v>134</v>
      </c>
      <c r="B126" s="15" t="s">
        <v>407</v>
      </c>
      <c r="C126" s="15" t="s">
        <v>19</v>
      </c>
      <c r="D126" s="15" t="s">
        <v>20</v>
      </c>
      <c r="E126" s="16"/>
      <c r="F126" s="15" t="s">
        <v>21</v>
      </c>
      <c r="G126" s="15"/>
      <c r="H126" s="17">
        <v>312.94</v>
      </c>
      <c r="I126" s="17">
        <v>1</v>
      </c>
      <c r="J126" s="17">
        <v>312.94</v>
      </c>
      <c r="K126" s="18" t="s">
        <v>408</v>
      </c>
      <c r="L126" s="19" t="s">
        <v>23</v>
      </c>
      <c r="M126" s="15">
        <v>1</v>
      </c>
      <c r="N126">
        <f t="shared" si="8"/>
        <v>0</v>
      </c>
      <c r="O126">
        <f t="shared" si="9"/>
        <v>0</v>
      </c>
    </row>
    <row r="127" ht="17.45" customHeight="1" spans="1:15">
      <c r="A127" s="14" t="s">
        <v>137</v>
      </c>
      <c r="B127" s="15" t="s">
        <v>409</v>
      </c>
      <c r="C127" s="15" t="s">
        <v>390</v>
      </c>
      <c r="D127" s="15" t="s">
        <v>20</v>
      </c>
      <c r="E127" s="16"/>
      <c r="F127" s="15" t="s">
        <v>21</v>
      </c>
      <c r="G127" s="15"/>
      <c r="H127" s="17">
        <v>19.21</v>
      </c>
      <c r="I127" s="17">
        <v>2</v>
      </c>
      <c r="J127" s="17">
        <v>38.42</v>
      </c>
      <c r="K127" s="18" t="s">
        <v>410</v>
      </c>
      <c r="L127" s="19" t="s">
        <v>23</v>
      </c>
      <c r="M127" s="15">
        <v>2</v>
      </c>
      <c r="N127">
        <f t="shared" si="8"/>
        <v>0</v>
      </c>
      <c r="O127">
        <f t="shared" si="9"/>
        <v>0</v>
      </c>
    </row>
    <row r="128" ht="17.45" customHeight="1" spans="1:15">
      <c r="A128" s="14" t="s">
        <v>143</v>
      </c>
      <c r="B128" s="15" t="s">
        <v>413</v>
      </c>
      <c r="C128" s="15" t="s">
        <v>19</v>
      </c>
      <c r="D128" s="15" t="s">
        <v>20</v>
      </c>
      <c r="E128" s="16"/>
      <c r="F128" s="15" t="s">
        <v>21</v>
      </c>
      <c r="G128" s="15"/>
      <c r="H128" s="17">
        <v>22.99</v>
      </c>
      <c r="I128" s="17">
        <v>3</v>
      </c>
      <c r="J128" s="17">
        <v>68.97</v>
      </c>
      <c r="K128" s="18" t="s">
        <v>414</v>
      </c>
      <c r="L128" s="19" t="s">
        <v>23</v>
      </c>
      <c r="M128" s="15">
        <v>3</v>
      </c>
      <c r="N128">
        <f t="shared" si="8"/>
        <v>0</v>
      </c>
      <c r="O128">
        <f t="shared" si="9"/>
        <v>0</v>
      </c>
    </row>
    <row r="129" ht="17.45" customHeight="1" spans="1:15">
      <c r="A129" s="14" t="s">
        <v>145</v>
      </c>
      <c r="B129" s="15" t="s">
        <v>415</v>
      </c>
      <c r="C129" s="15" t="s">
        <v>125</v>
      </c>
      <c r="D129" s="15" t="s">
        <v>20</v>
      </c>
      <c r="E129" s="16"/>
      <c r="F129" s="15" t="s">
        <v>21</v>
      </c>
      <c r="G129" s="15"/>
      <c r="H129" s="17">
        <v>364.99</v>
      </c>
      <c r="I129" s="17">
        <v>1</v>
      </c>
      <c r="J129" s="17">
        <v>364.99</v>
      </c>
      <c r="K129" s="18" t="s">
        <v>416</v>
      </c>
      <c r="L129" s="19" t="s">
        <v>23</v>
      </c>
      <c r="M129" s="15">
        <v>1</v>
      </c>
      <c r="N129">
        <f t="shared" si="8"/>
        <v>0</v>
      </c>
      <c r="O129">
        <f t="shared" si="9"/>
        <v>0</v>
      </c>
    </row>
    <row r="130" ht="16.75" customHeight="1" spans="1:15">
      <c r="A130" s="14" t="s">
        <v>148</v>
      </c>
      <c r="B130" s="15" t="s">
        <v>417</v>
      </c>
      <c r="C130" s="15" t="s">
        <v>54</v>
      </c>
      <c r="D130" s="15" t="s">
        <v>20</v>
      </c>
      <c r="E130" s="16"/>
      <c r="F130" s="15" t="s">
        <v>21</v>
      </c>
      <c r="G130" s="15"/>
      <c r="H130" s="17">
        <v>6.75</v>
      </c>
      <c r="I130" s="17">
        <v>2</v>
      </c>
      <c r="J130" s="17">
        <v>13.5</v>
      </c>
      <c r="K130" s="18" t="s">
        <v>418</v>
      </c>
      <c r="L130" s="19" t="s">
        <v>23</v>
      </c>
      <c r="M130" s="15">
        <v>0</v>
      </c>
      <c r="N130">
        <f t="shared" si="8"/>
        <v>-2</v>
      </c>
      <c r="O130">
        <f t="shared" si="9"/>
        <v>-13.5</v>
      </c>
    </row>
    <row r="131" ht="17.45" customHeight="1" spans="1:15">
      <c r="A131" s="14" t="s">
        <v>153</v>
      </c>
      <c r="B131" s="15" t="s">
        <v>420</v>
      </c>
      <c r="C131" s="15" t="s">
        <v>19</v>
      </c>
      <c r="D131" s="15" t="s">
        <v>20</v>
      </c>
      <c r="E131" s="16"/>
      <c r="F131" s="15" t="s">
        <v>21</v>
      </c>
      <c r="G131" s="15"/>
      <c r="H131" s="17">
        <v>204.96</v>
      </c>
      <c r="I131" s="17">
        <v>1</v>
      </c>
      <c r="J131" s="17">
        <v>204.96</v>
      </c>
      <c r="K131" s="18" t="s">
        <v>421</v>
      </c>
      <c r="L131" s="19" t="s">
        <v>23</v>
      </c>
      <c r="M131" s="15">
        <v>1</v>
      </c>
      <c r="N131">
        <f t="shared" si="8"/>
        <v>0</v>
      </c>
      <c r="O131">
        <f t="shared" si="9"/>
        <v>0</v>
      </c>
    </row>
    <row r="132" ht="16.75" customHeight="1" spans="1:15">
      <c r="A132" s="14" t="s">
        <v>156</v>
      </c>
      <c r="B132" s="15" t="s">
        <v>422</v>
      </c>
      <c r="C132" s="15" t="s">
        <v>29</v>
      </c>
      <c r="D132" s="15" t="s">
        <v>20</v>
      </c>
      <c r="E132" s="16"/>
      <c r="F132" s="15" t="s">
        <v>21</v>
      </c>
      <c r="G132" s="15"/>
      <c r="H132" s="17">
        <v>9.9</v>
      </c>
      <c r="I132" s="17">
        <v>50</v>
      </c>
      <c r="J132" s="17">
        <v>495</v>
      </c>
      <c r="K132" s="18" t="s">
        <v>423</v>
      </c>
      <c r="L132" s="19" t="s">
        <v>23</v>
      </c>
      <c r="M132" s="15">
        <v>50</v>
      </c>
      <c r="N132">
        <f t="shared" si="8"/>
        <v>0</v>
      </c>
      <c r="O132">
        <f t="shared" si="9"/>
        <v>0</v>
      </c>
    </row>
    <row r="133" ht="16.75" customHeight="1" spans="1:15">
      <c r="A133" s="14" t="s">
        <v>159</v>
      </c>
      <c r="B133" s="15" t="s">
        <v>424</v>
      </c>
      <c r="C133" s="15" t="s">
        <v>179</v>
      </c>
      <c r="D133" s="15" t="s">
        <v>20</v>
      </c>
      <c r="E133" s="16"/>
      <c r="F133" s="15" t="s">
        <v>21</v>
      </c>
      <c r="G133" s="15"/>
      <c r="H133" s="17">
        <v>246.08</v>
      </c>
      <c r="I133" s="17">
        <v>1</v>
      </c>
      <c r="J133" s="17">
        <v>246.08</v>
      </c>
      <c r="K133" s="18" t="s">
        <v>425</v>
      </c>
      <c r="L133" s="19" t="s">
        <v>23</v>
      </c>
      <c r="M133" s="15">
        <v>1</v>
      </c>
      <c r="N133">
        <f t="shared" si="8"/>
        <v>0</v>
      </c>
      <c r="O133">
        <f t="shared" si="9"/>
        <v>0</v>
      </c>
    </row>
    <row r="134" ht="17.45" customHeight="1" spans="1:15">
      <c r="A134" s="14" t="s">
        <v>164</v>
      </c>
      <c r="B134" s="15" t="s">
        <v>427</v>
      </c>
      <c r="C134" s="15" t="s">
        <v>378</v>
      </c>
      <c r="D134" s="15" t="s">
        <v>20</v>
      </c>
      <c r="E134" s="16"/>
      <c r="F134" s="15" t="s">
        <v>21</v>
      </c>
      <c r="G134" s="15"/>
      <c r="H134" s="17">
        <v>2.134</v>
      </c>
      <c r="I134" s="17">
        <v>5</v>
      </c>
      <c r="J134" s="17">
        <v>10.67</v>
      </c>
      <c r="K134" s="18" t="s">
        <v>428</v>
      </c>
      <c r="L134" s="19" t="s">
        <v>23</v>
      </c>
      <c r="M134" s="15">
        <v>0</v>
      </c>
      <c r="N134">
        <f t="shared" si="8"/>
        <v>-5</v>
      </c>
      <c r="O134">
        <f t="shared" si="9"/>
        <v>-10.67</v>
      </c>
    </row>
    <row r="135" ht="16.75" customHeight="1" spans="1:15">
      <c r="A135" s="14" t="s">
        <v>167</v>
      </c>
      <c r="B135" s="15" t="s">
        <v>429</v>
      </c>
      <c r="C135" s="15" t="s">
        <v>54</v>
      </c>
      <c r="D135" s="15" t="s">
        <v>20</v>
      </c>
      <c r="E135" s="16"/>
      <c r="F135" s="15" t="s">
        <v>21</v>
      </c>
      <c r="G135" s="15"/>
      <c r="H135" s="17">
        <v>1.79</v>
      </c>
      <c r="I135" s="17">
        <v>10</v>
      </c>
      <c r="J135" s="17">
        <v>17.9</v>
      </c>
      <c r="K135" s="18" t="s">
        <v>430</v>
      </c>
      <c r="L135" s="19" t="s">
        <v>23</v>
      </c>
      <c r="M135" s="15">
        <v>8</v>
      </c>
      <c r="N135">
        <f t="shared" si="8"/>
        <v>-2</v>
      </c>
      <c r="O135">
        <f t="shared" si="9"/>
        <v>-3.58</v>
      </c>
    </row>
    <row r="136" ht="17.45" customHeight="1" spans="1:15">
      <c r="A136" s="14" t="s">
        <v>169</v>
      </c>
      <c r="B136" s="15" t="s">
        <v>431</v>
      </c>
      <c r="C136" s="15" t="s">
        <v>19</v>
      </c>
      <c r="D136" s="15" t="s">
        <v>20</v>
      </c>
      <c r="E136" s="16"/>
      <c r="F136" s="15" t="s">
        <v>21</v>
      </c>
      <c r="G136" s="15"/>
      <c r="H136" s="17">
        <v>0.08</v>
      </c>
      <c r="I136" s="17">
        <v>5000</v>
      </c>
      <c r="J136" s="17">
        <v>400</v>
      </c>
      <c r="K136" s="18" t="s">
        <v>432</v>
      </c>
      <c r="L136" s="19" t="s">
        <v>23</v>
      </c>
      <c r="M136" s="15">
        <v>4650</v>
      </c>
      <c r="N136">
        <f t="shared" si="8"/>
        <v>-350</v>
      </c>
      <c r="O136">
        <f t="shared" si="9"/>
        <v>-28</v>
      </c>
    </row>
    <row r="137" ht="17.45" customHeight="1" spans="1:15">
      <c r="A137" s="14" t="s">
        <v>172</v>
      </c>
      <c r="B137" s="15" t="s">
        <v>433</v>
      </c>
      <c r="C137" s="15" t="s">
        <v>19</v>
      </c>
      <c r="D137" s="15" t="s">
        <v>20</v>
      </c>
      <c r="E137" s="16"/>
      <c r="F137" s="15" t="s">
        <v>21</v>
      </c>
      <c r="G137" s="15"/>
      <c r="H137" s="17">
        <v>17.56</v>
      </c>
      <c r="I137" s="17">
        <v>5</v>
      </c>
      <c r="J137" s="17">
        <v>87.8</v>
      </c>
      <c r="K137" s="18" t="s">
        <v>434</v>
      </c>
      <c r="L137" s="19" t="s">
        <v>23</v>
      </c>
      <c r="M137" s="15">
        <v>5</v>
      </c>
      <c r="N137">
        <f t="shared" si="8"/>
        <v>0</v>
      </c>
      <c r="O137">
        <f t="shared" si="9"/>
        <v>0</v>
      </c>
    </row>
    <row r="138" ht="16.75" customHeight="1" spans="1:15">
      <c r="A138" s="14" t="s">
        <v>174</v>
      </c>
      <c r="B138" s="15" t="s">
        <v>435</v>
      </c>
      <c r="C138" s="15" t="s">
        <v>125</v>
      </c>
      <c r="D138" s="15" t="s">
        <v>20</v>
      </c>
      <c r="E138" s="16"/>
      <c r="F138" s="15" t="s">
        <v>21</v>
      </c>
      <c r="G138" s="15"/>
      <c r="H138" s="17">
        <v>8</v>
      </c>
      <c r="I138" s="17">
        <v>100</v>
      </c>
      <c r="J138" s="17">
        <v>800</v>
      </c>
      <c r="K138" s="18" t="s">
        <v>436</v>
      </c>
      <c r="L138" s="19" t="s">
        <v>23</v>
      </c>
      <c r="M138" s="15">
        <v>90</v>
      </c>
      <c r="N138">
        <f t="shared" si="8"/>
        <v>-10</v>
      </c>
      <c r="O138">
        <f t="shared" si="9"/>
        <v>-80</v>
      </c>
    </row>
    <row r="139" ht="17.45" customHeight="1" spans="1:15">
      <c r="A139" s="20" t="s">
        <v>56</v>
      </c>
      <c r="B139" s="21"/>
      <c r="C139" s="21"/>
      <c r="D139" s="21"/>
      <c r="E139" s="21"/>
      <c r="F139" s="21"/>
      <c r="G139" s="21"/>
      <c r="H139" s="22"/>
      <c r="I139" s="23">
        <v>5375</v>
      </c>
      <c r="J139" s="24">
        <v>8425.31</v>
      </c>
      <c r="K139" s="25"/>
      <c r="L139" s="25"/>
      <c r="M139" s="25"/>
    </row>
    <row r="140" ht="16.75" customHeight="1" spans="1:15">
      <c r="A140" s="20" t="s">
        <v>437</v>
      </c>
      <c r="B140" s="21"/>
      <c r="C140" s="21"/>
      <c r="D140" s="21"/>
      <c r="E140" s="21"/>
      <c r="F140" s="21"/>
      <c r="G140" s="21"/>
      <c r="H140" s="22"/>
      <c r="I140" s="23">
        <v>34854.37</v>
      </c>
      <c r="J140" s="24">
        <v>366408.58</v>
      </c>
      <c r="K140" s="25"/>
      <c r="L140" s="25"/>
      <c r="M140" s="25"/>
    </row>
    <row r="141" ht="22" customHeight="1" spans="1:15">
      <c r="A141" s="29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</row>
    <row r="142" ht="35" customHeight="1"/>
    <row r="143" ht="39" customHeight="1"/>
    <row r="144" ht="19.65" customHeight="1" spans="1:15">
      <c r="A144" s="30" t="s">
        <v>438</v>
      </c>
      <c r="B144" s="30"/>
      <c r="C144" s="30"/>
      <c r="D144" s="30"/>
      <c r="E144" s="31" t="s">
        <v>439</v>
      </c>
      <c r="F144" s="31"/>
      <c r="G144" s="31"/>
      <c r="H144" s="31"/>
      <c r="I144" s="31"/>
      <c r="J144" s="31"/>
      <c r="K144" s="31"/>
      <c r="L144" s="31"/>
      <c r="M144" s="31"/>
    </row>
  </sheetData>
  <autoFilter xmlns:etc="http://www.wps.cn/officeDocument/2017/etCustomData" ref="A4:O144" etc:filterBottomFollowUsedRange="0">
    <extLst/>
  </autoFilter>
  <mergeCells count="143">
    <mergeCell ref="A1:D1"/>
    <mergeCell ref="E1:M1"/>
    <mergeCell ref="A2:M2"/>
    <mergeCell ref="A3:M3"/>
    <mergeCell ref="D4:E4"/>
    <mergeCell ref="A5:M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A17:H17"/>
    <mergeCell ref="A18:M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60:E60"/>
    <mergeCell ref="D61:E61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D87:E87"/>
    <mergeCell ref="D88:E88"/>
    <mergeCell ref="D89:E89"/>
    <mergeCell ref="D90:E90"/>
    <mergeCell ref="D91:E91"/>
    <mergeCell ref="D92:E92"/>
    <mergeCell ref="D93:E93"/>
    <mergeCell ref="D94:E94"/>
    <mergeCell ref="D95:E95"/>
    <mergeCell ref="D96:E96"/>
    <mergeCell ref="D97:E97"/>
    <mergeCell ref="D98:E98"/>
    <mergeCell ref="D99:E99"/>
    <mergeCell ref="D100:E100"/>
    <mergeCell ref="A101:H101"/>
    <mergeCell ref="A102:M102"/>
    <mergeCell ref="D103:E103"/>
    <mergeCell ref="D104:E104"/>
    <mergeCell ref="D105:E105"/>
    <mergeCell ref="D106:E106"/>
    <mergeCell ref="D107:E107"/>
    <mergeCell ref="D108:E108"/>
    <mergeCell ref="D109:E109"/>
    <mergeCell ref="D110:E110"/>
    <mergeCell ref="D111:E111"/>
    <mergeCell ref="D112:E112"/>
    <mergeCell ref="D113:E113"/>
    <mergeCell ref="D114:E114"/>
    <mergeCell ref="D115:E115"/>
    <mergeCell ref="D116:E116"/>
    <mergeCell ref="D117:E117"/>
    <mergeCell ref="D118:E118"/>
    <mergeCell ref="D119:E119"/>
    <mergeCell ref="D120:E120"/>
    <mergeCell ref="D121:E121"/>
    <mergeCell ref="D122:E122"/>
    <mergeCell ref="D123:E123"/>
    <mergeCell ref="D124:E124"/>
    <mergeCell ref="D125:E125"/>
    <mergeCell ref="D126:E126"/>
    <mergeCell ref="D127:E127"/>
    <mergeCell ref="D128:E128"/>
    <mergeCell ref="D129:E129"/>
    <mergeCell ref="D130:E130"/>
    <mergeCell ref="D131:E131"/>
    <mergeCell ref="D132:E132"/>
    <mergeCell ref="D133:E133"/>
    <mergeCell ref="D134:E134"/>
    <mergeCell ref="D135:E135"/>
    <mergeCell ref="D136:E136"/>
    <mergeCell ref="D137:E137"/>
    <mergeCell ref="D138:E138"/>
    <mergeCell ref="A139:H139"/>
    <mergeCell ref="A140:H140"/>
    <mergeCell ref="A144:D144"/>
    <mergeCell ref="E144:M144"/>
  </mergeCells>
  <pageMargins left="0.5" right="0.5" top="0.5" bottom="0.5" header="0" footer="0"/>
  <pageSetup paperSize="9" scale="76" fitToHeight="0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8"/>
  <sheetViews>
    <sheetView workbookViewId="0">
      <selection activeCell="A23" sqref="A23:H38"/>
    </sheetView>
  </sheetViews>
  <sheetFormatPr defaultColWidth="9.14285714285714" defaultRowHeight="12.75" outlineLevelCol="7"/>
  <cols>
    <col min="1" max="1" width="13.4285714285714" customWidth="1"/>
    <col min="3" max="3" width="14.1428571428571" customWidth="1"/>
    <col min="4" max="4" width="24" customWidth="1"/>
    <col min="5" max="5" width="25.4285714285714" customWidth="1"/>
    <col min="6" max="6" width="14" customWidth="1"/>
    <col min="7" max="7" width="15.1428571428571" customWidth="1"/>
    <col min="8" max="8" width="16.4285714285714" customWidth="1"/>
    <col min="9" max="9" width="18.8571428571429" customWidth="1"/>
  </cols>
  <sheetData>
    <row r="1" spans="1:8">
      <c r="A1" s="1" t="s">
        <v>60</v>
      </c>
      <c r="B1" s="1" t="s">
        <v>443</v>
      </c>
      <c r="C1" s="1" t="s">
        <v>444</v>
      </c>
      <c r="D1" s="1" t="s">
        <v>445</v>
      </c>
      <c r="E1" s="1" t="s">
        <v>446</v>
      </c>
      <c r="F1" s="1" t="s">
        <v>447</v>
      </c>
      <c r="G1" s="1" t="s">
        <v>437</v>
      </c>
      <c r="H1" s="1" t="s">
        <v>448</v>
      </c>
    </row>
    <row r="2" spans="1:8">
      <c r="A2" s="1" t="s">
        <v>449</v>
      </c>
      <c r="B2" s="2"/>
      <c r="C2" s="2">
        <f>4+28</f>
        <v>32</v>
      </c>
      <c r="D2" s="2">
        <f>20+1*2</f>
        <v>22</v>
      </c>
      <c r="E2" s="2">
        <f>20*2+32</f>
        <v>72</v>
      </c>
      <c r="F2" s="2">
        <f>2+13+17+19+24</f>
        <v>75</v>
      </c>
      <c r="G2" s="2">
        <f t="shared" ref="G2:G11" si="0">C2+D2+E2+F2</f>
        <v>201</v>
      </c>
      <c r="H2" s="2">
        <v>210</v>
      </c>
    </row>
    <row r="3" spans="1:8">
      <c r="A3" s="1" t="s">
        <v>450</v>
      </c>
      <c r="B3" s="2" t="s">
        <v>451</v>
      </c>
      <c r="C3" s="2">
        <v>9</v>
      </c>
      <c r="D3" s="2">
        <v>1</v>
      </c>
      <c r="E3" s="2">
        <v>20</v>
      </c>
      <c r="F3" s="2">
        <f>1</f>
        <v>1</v>
      </c>
      <c r="G3" s="2">
        <f t="shared" si="0"/>
        <v>31</v>
      </c>
      <c r="H3" s="2">
        <v>25</v>
      </c>
    </row>
    <row r="4" spans="1:8">
      <c r="A4" s="1" t="s">
        <v>450</v>
      </c>
      <c r="B4" s="2" t="s">
        <v>452</v>
      </c>
      <c r="C4" s="2">
        <v>7</v>
      </c>
      <c r="D4" s="2">
        <v>20</v>
      </c>
      <c r="E4" s="2">
        <v>32</v>
      </c>
      <c r="F4" s="2">
        <v>1</v>
      </c>
      <c r="G4" s="2">
        <f t="shared" si="0"/>
        <v>60</v>
      </c>
      <c r="H4" s="2">
        <v>65</v>
      </c>
    </row>
    <row r="5" spans="1:8">
      <c r="A5" s="1" t="s">
        <v>453</v>
      </c>
      <c r="B5" s="2">
        <v>1.8</v>
      </c>
      <c r="C5" s="2">
        <v>1</v>
      </c>
      <c r="D5" s="2">
        <v>1</v>
      </c>
      <c r="E5" s="2">
        <v>20</v>
      </c>
      <c r="F5" s="2">
        <v>3</v>
      </c>
      <c r="G5" s="2">
        <f t="shared" si="0"/>
        <v>25</v>
      </c>
      <c r="H5" s="2">
        <v>23</v>
      </c>
    </row>
    <row r="6" spans="1:8">
      <c r="A6" s="2"/>
      <c r="B6" s="2">
        <v>1.35</v>
      </c>
      <c r="C6" s="2">
        <v>14</v>
      </c>
      <c r="D6" s="2">
        <v>20</v>
      </c>
      <c r="E6" s="2">
        <v>32</v>
      </c>
      <c r="F6" s="2">
        <v>0</v>
      </c>
      <c r="G6" s="2">
        <f t="shared" si="0"/>
        <v>66</v>
      </c>
      <c r="H6" s="2">
        <v>53</v>
      </c>
    </row>
    <row r="7" spans="1:8">
      <c r="A7" s="1" t="s">
        <v>233</v>
      </c>
      <c r="B7" s="2"/>
      <c r="C7" s="2">
        <v>2</v>
      </c>
      <c r="D7" s="2">
        <v>22</v>
      </c>
      <c r="E7" s="2">
        <f>20*2+32</f>
        <v>72</v>
      </c>
      <c r="F7" s="2">
        <f>28+38+17</f>
        <v>83</v>
      </c>
      <c r="G7" s="2">
        <f t="shared" si="0"/>
        <v>179</v>
      </c>
      <c r="H7" s="2">
        <v>188</v>
      </c>
    </row>
    <row r="8" spans="1:8">
      <c r="A8" s="1" t="s">
        <v>454</v>
      </c>
      <c r="B8" s="2">
        <v>1.35</v>
      </c>
      <c r="C8" s="2">
        <v>21</v>
      </c>
      <c r="D8" s="2">
        <v>20</v>
      </c>
      <c r="E8" s="2">
        <v>32</v>
      </c>
      <c r="F8" s="2">
        <f>15+26+65</f>
        <v>106</v>
      </c>
      <c r="G8" s="2">
        <f t="shared" si="0"/>
        <v>179</v>
      </c>
      <c r="H8" s="2">
        <v>180</v>
      </c>
    </row>
    <row r="9" spans="1:8">
      <c r="A9" s="2"/>
      <c r="B9" s="2">
        <v>1.8</v>
      </c>
      <c r="C9" s="2">
        <v>5</v>
      </c>
      <c r="D9" s="2">
        <v>1</v>
      </c>
      <c r="E9" s="2">
        <v>20</v>
      </c>
      <c r="F9" s="2">
        <f>6+15+13</f>
        <v>34</v>
      </c>
      <c r="G9" s="2">
        <f t="shared" si="0"/>
        <v>60</v>
      </c>
      <c r="H9" s="2">
        <v>65</v>
      </c>
    </row>
    <row r="10" spans="1:8">
      <c r="A10" s="1" t="s">
        <v>455</v>
      </c>
      <c r="B10" s="2">
        <v>1.35</v>
      </c>
      <c r="C10" s="2">
        <v>8</v>
      </c>
      <c r="D10" s="2">
        <v>20</v>
      </c>
      <c r="E10" s="2">
        <v>32</v>
      </c>
      <c r="F10" s="2">
        <f>15+34+67</f>
        <v>116</v>
      </c>
      <c r="G10" s="2">
        <f t="shared" si="0"/>
        <v>176</v>
      </c>
      <c r="H10" s="2">
        <v>180</v>
      </c>
    </row>
    <row r="11" spans="1:8">
      <c r="A11" s="2"/>
      <c r="B11" s="2">
        <v>1.8</v>
      </c>
      <c r="C11" s="2">
        <v>2</v>
      </c>
      <c r="D11" s="2">
        <v>1</v>
      </c>
      <c r="E11" s="2">
        <v>20</v>
      </c>
      <c r="F11" s="2">
        <f>5+29</f>
        <v>34</v>
      </c>
      <c r="G11" s="2">
        <f t="shared" si="0"/>
        <v>57</v>
      </c>
      <c r="H11" s="2">
        <v>60</v>
      </c>
    </row>
    <row r="12" spans="1:8">
      <c r="A12" s="1" t="s">
        <v>456</v>
      </c>
      <c r="B12" s="1" t="s">
        <v>457</v>
      </c>
      <c r="C12" s="3">
        <v>10</v>
      </c>
      <c r="D12" s="2">
        <v>1</v>
      </c>
      <c r="E12" s="2">
        <v>20</v>
      </c>
      <c r="F12" s="3">
        <v>5</v>
      </c>
      <c r="G12" s="2"/>
      <c r="H12" s="2">
        <v>25</v>
      </c>
    </row>
    <row r="13" spans="1:8">
      <c r="A13" s="2"/>
      <c r="B13" s="1" t="s">
        <v>458</v>
      </c>
      <c r="C13" s="3"/>
      <c r="D13" s="2">
        <v>20</v>
      </c>
      <c r="E13" s="2">
        <v>32</v>
      </c>
      <c r="F13" s="3"/>
      <c r="G13" s="2"/>
      <c r="H13" s="2">
        <v>65</v>
      </c>
    </row>
    <row r="14" spans="1:8">
      <c r="A14" s="1" t="s">
        <v>154</v>
      </c>
      <c r="B14" s="2"/>
      <c r="C14" s="2">
        <v>54</v>
      </c>
      <c r="D14" s="2">
        <v>11</v>
      </c>
      <c r="E14" s="2">
        <v>34</v>
      </c>
      <c r="F14" s="2">
        <f>12+10</f>
        <v>22</v>
      </c>
      <c r="G14" s="2">
        <f>C14+D14+E14+F14</f>
        <v>121</v>
      </c>
      <c r="H14" s="2">
        <v>120</v>
      </c>
    </row>
    <row r="15" spans="1:8">
      <c r="A15" s="1" t="s">
        <v>71</v>
      </c>
      <c r="B15" s="2"/>
      <c r="C15" s="2">
        <v>41</v>
      </c>
      <c r="D15" s="2">
        <f>11*2</f>
        <v>22</v>
      </c>
      <c r="E15" s="2">
        <f>34*2</f>
        <v>68</v>
      </c>
      <c r="F15" s="2">
        <f>13+32+29+26+28+27+26</f>
        <v>181</v>
      </c>
      <c r="G15" s="2">
        <f>C15+D15+E15+F15</f>
        <v>312</v>
      </c>
      <c r="H15" s="2">
        <v>300</v>
      </c>
    </row>
    <row r="16" spans="1:8">
      <c r="A16" s="1" t="s">
        <v>459</v>
      </c>
      <c r="B16" s="2"/>
      <c r="C16" s="2">
        <v>64</v>
      </c>
      <c r="D16" s="2">
        <f>11*2</f>
        <v>22</v>
      </c>
      <c r="E16" s="2">
        <f>34*2</f>
        <v>68</v>
      </c>
      <c r="F16" s="2">
        <f>18+50+89</f>
        <v>157</v>
      </c>
      <c r="G16" s="2">
        <f>C16+D16+E16+F16</f>
        <v>311</v>
      </c>
      <c r="H16" s="2">
        <v>300</v>
      </c>
    </row>
    <row r="23" spans="1:8">
      <c r="A23" s="1" t="s">
        <v>60</v>
      </c>
      <c r="B23" s="1" t="s">
        <v>443</v>
      </c>
      <c r="C23" s="1" t="s">
        <v>444</v>
      </c>
      <c r="D23" s="1" t="s">
        <v>460</v>
      </c>
      <c r="E23" s="1" t="s">
        <v>447</v>
      </c>
      <c r="F23" s="1" t="s">
        <v>437</v>
      </c>
      <c r="G23" s="1" t="s">
        <v>448</v>
      </c>
      <c r="H23" s="2"/>
    </row>
    <row r="24" spans="1:8">
      <c r="A24" s="1" t="s">
        <v>449</v>
      </c>
      <c r="B24" s="2"/>
      <c r="C24" s="2">
        <f>4+28</f>
        <v>32</v>
      </c>
      <c r="D24" s="2">
        <f>23*2+52</f>
        <v>98</v>
      </c>
      <c r="E24" s="2">
        <f>2+13+17+19+24</f>
        <v>75</v>
      </c>
      <c r="F24" s="2">
        <f t="shared" ref="F24:F33" si="1">C24+D24+E24</f>
        <v>205</v>
      </c>
      <c r="G24" s="2">
        <v>210</v>
      </c>
      <c r="H24" s="2">
        <f t="shared" ref="H24:H33" si="2">G24-F24</f>
        <v>5</v>
      </c>
    </row>
    <row r="25" spans="1:8">
      <c r="A25" s="1" t="s">
        <v>461</v>
      </c>
      <c r="B25" s="2" t="s">
        <v>451</v>
      </c>
      <c r="C25" s="2">
        <v>9</v>
      </c>
      <c r="D25" s="2">
        <v>23</v>
      </c>
      <c r="E25" s="2">
        <f>1</f>
        <v>1</v>
      </c>
      <c r="F25" s="2">
        <f t="shared" si="1"/>
        <v>33</v>
      </c>
      <c r="G25" s="2">
        <v>25</v>
      </c>
      <c r="H25" s="2">
        <f t="shared" si="2"/>
        <v>-8</v>
      </c>
    </row>
    <row r="26" spans="1:8">
      <c r="A26" s="1" t="s">
        <v>450</v>
      </c>
      <c r="B26" s="2" t="s">
        <v>452</v>
      </c>
      <c r="C26" s="2">
        <v>7</v>
      </c>
      <c r="D26" s="2">
        <v>52</v>
      </c>
      <c r="E26" s="2">
        <v>1</v>
      </c>
      <c r="F26" s="2">
        <f t="shared" si="1"/>
        <v>60</v>
      </c>
      <c r="G26" s="2">
        <v>65</v>
      </c>
      <c r="H26" s="2">
        <f t="shared" si="2"/>
        <v>5</v>
      </c>
    </row>
    <row r="27" spans="1:8">
      <c r="A27" s="1" t="s">
        <v>453</v>
      </c>
      <c r="B27" s="2">
        <v>1.8</v>
      </c>
      <c r="C27" s="2">
        <v>1</v>
      </c>
      <c r="D27" s="2">
        <v>23</v>
      </c>
      <c r="E27" s="2">
        <v>3</v>
      </c>
      <c r="F27" s="2">
        <f t="shared" si="1"/>
        <v>27</v>
      </c>
      <c r="G27" s="2">
        <v>23</v>
      </c>
      <c r="H27" s="2">
        <f t="shared" si="2"/>
        <v>-4</v>
      </c>
    </row>
    <row r="28" spans="1:8">
      <c r="A28" s="2"/>
      <c r="B28" s="2">
        <v>1.35</v>
      </c>
      <c r="C28" s="2">
        <v>14</v>
      </c>
      <c r="D28" s="2">
        <v>52</v>
      </c>
      <c r="E28" s="2">
        <v>0</v>
      </c>
      <c r="F28" s="2">
        <f t="shared" si="1"/>
        <v>66</v>
      </c>
      <c r="G28" s="2">
        <v>53</v>
      </c>
      <c r="H28" s="2">
        <f t="shared" si="2"/>
        <v>-13</v>
      </c>
    </row>
    <row r="29" spans="1:8">
      <c r="A29" s="1" t="s">
        <v>233</v>
      </c>
      <c r="B29" s="2"/>
      <c r="C29" s="2">
        <v>2</v>
      </c>
      <c r="D29" s="2">
        <f>23*2+52</f>
        <v>98</v>
      </c>
      <c r="E29" s="2">
        <f>28+38+17</f>
        <v>83</v>
      </c>
      <c r="F29" s="2">
        <f t="shared" si="1"/>
        <v>183</v>
      </c>
      <c r="G29" s="2">
        <v>188</v>
      </c>
      <c r="H29" s="2">
        <f t="shared" si="2"/>
        <v>5</v>
      </c>
    </row>
    <row r="30" spans="1:8">
      <c r="A30" s="1" t="s">
        <v>454</v>
      </c>
      <c r="B30" s="2">
        <v>1.35</v>
      </c>
      <c r="C30" s="2">
        <v>21</v>
      </c>
      <c r="D30" s="2">
        <v>52</v>
      </c>
      <c r="E30" s="2">
        <f>15+26+65</f>
        <v>106</v>
      </c>
      <c r="F30" s="2">
        <f t="shared" si="1"/>
        <v>179</v>
      </c>
      <c r="G30" s="2">
        <v>180</v>
      </c>
      <c r="H30" s="2">
        <f t="shared" si="2"/>
        <v>1</v>
      </c>
    </row>
    <row r="31" spans="1:8">
      <c r="A31" s="2"/>
      <c r="B31" s="2">
        <v>1.8</v>
      </c>
      <c r="C31" s="2">
        <v>5</v>
      </c>
      <c r="D31" s="2">
        <v>23</v>
      </c>
      <c r="E31" s="2">
        <f>6+15+13</f>
        <v>34</v>
      </c>
      <c r="F31" s="2">
        <f t="shared" si="1"/>
        <v>62</v>
      </c>
      <c r="G31" s="2">
        <v>60</v>
      </c>
      <c r="H31" s="2">
        <f t="shared" si="2"/>
        <v>-2</v>
      </c>
    </row>
    <row r="32" spans="1:8">
      <c r="A32" s="1" t="s">
        <v>455</v>
      </c>
      <c r="B32" s="2">
        <v>1.35</v>
      </c>
      <c r="C32" s="2">
        <v>8</v>
      </c>
      <c r="D32" s="2">
        <v>52</v>
      </c>
      <c r="E32" s="2">
        <f>15+34+67</f>
        <v>116</v>
      </c>
      <c r="F32" s="2">
        <f t="shared" si="1"/>
        <v>176</v>
      </c>
      <c r="G32" s="2">
        <v>180</v>
      </c>
      <c r="H32" s="2">
        <f t="shared" si="2"/>
        <v>4</v>
      </c>
    </row>
    <row r="33" spans="1:8">
      <c r="A33" s="2"/>
      <c r="B33" s="2">
        <v>1.8</v>
      </c>
      <c r="C33" s="2">
        <v>2</v>
      </c>
      <c r="D33" s="2">
        <v>23</v>
      </c>
      <c r="E33" s="2">
        <f>5+29</f>
        <v>34</v>
      </c>
      <c r="F33" s="2">
        <f t="shared" si="1"/>
        <v>59</v>
      </c>
      <c r="G33" s="2">
        <v>60</v>
      </c>
      <c r="H33" s="2">
        <f t="shared" si="2"/>
        <v>1</v>
      </c>
    </row>
    <row r="34" spans="1:8">
      <c r="A34" s="1" t="s">
        <v>456</v>
      </c>
      <c r="B34" s="1" t="s">
        <v>457</v>
      </c>
      <c r="C34" s="3">
        <v>10</v>
      </c>
      <c r="D34" s="2">
        <v>52</v>
      </c>
      <c r="E34" s="3">
        <v>5</v>
      </c>
      <c r="F34" s="3">
        <v>90</v>
      </c>
      <c r="G34" s="2">
        <v>25</v>
      </c>
      <c r="H34" s="2"/>
    </row>
    <row r="35" spans="1:8">
      <c r="A35" s="2"/>
      <c r="B35" s="1" t="s">
        <v>458</v>
      </c>
      <c r="C35" s="3"/>
      <c r="D35" s="2">
        <v>23</v>
      </c>
      <c r="E35" s="3"/>
      <c r="F35" s="3"/>
      <c r="G35" s="2">
        <v>65</v>
      </c>
      <c r="H35" s="2"/>
    </row>
    <row r="36" spans="1:8">
      <c r="A36" s="1" t="s">
        <v>154</v>
      </c>
      <c r="B36" s="2"/>
      <c r="C36" s="2">
        <v>54</v>
      </c>
      <c r="D36" s="2">
        <f>45*1</f>
        <v>45</v>
      </c>
      <c r="E36" s="2">
        <f>12+10</f>
        <v>22</v>
      </c>
      <c r="F36" s="2">
        <f>C36+D36+E36</f>
        <v>121</v>
      </c>
      <c r="G36" s="2">
        <v>120</v>
      </c>
      <c r="H36" s="2">
        <f>G36-F36</f>
        <v>-1</v>
      </c>
    </row>
    <row r="37" spans="1:8">
      <c r="A37" s="1" t="s">
        <v>71</v>
      </c>
      <c r="B37" s="2"/>
      <c r="C37" s="2">
        <v>41</v>
      </c>
      <c r="D37" s="2">
        <f>45*2</f>
        <v>90</v>
      </c>
      <c r="E37" s="2">
        <f>13+32+29+26+28+27+26</f>
        <v>181</v>
      </c>
      <c r="F37" s="2">
        <f>C37+D37+E37</f>
        <v>312</v>
      </c>
      <c r="G37" s="2">
        <v>300</v>
      </c>
      <c r="H37" s="2">
        <f>G37-F37</f>
        <v>-12</v>
      </c>
    </row>
    <row r="38" spans="1:8">
      <c r="A38" s="1" t="s">
        <v>459</v>
      </c>
      <c r="B38" s="2"/>
      <c r="C38" s="2">
        <v>64</v>
      </c>
      <c r="D38" s="2">
        <f>45*2</f>
        <v>90</v>
      </c>
      <c r="E38" s="2">
        <f>18+50+89</f>
        <v>157</v>
      </c>
      <c r="F38" s="2">
        <f>C38+D38+E38</f>
        <v>311</v>
      </c>
      <c r="G38" s="2">
        <v>300</v>
      </c>
      <c r="H38" s="2">
        <f>G38-F38</f>
        <v>-11</v>
      </c>
    </row>
  </sheetData>
  <mergeCells count="5">
    <mergeCell ref="C12:C13"/>
    <mergeCell ref="C34:C35"/>
    <mergeCell ref="E34:E35"/>
    <mergeCell ref="F12:F13"/>
    <mergeCell ref="F34:F35"/>
  </mergeCells>
  <pageMargins left="0.75" right="0.75" top="1" bottom="1" header="0.5" footer="0.5"/>
  <pageSetup paperSize="9" scale="9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Stimulsoft Report.JS 2020.1.1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Page 1</vt:lpstr>
      <vt:lpstr>Page 1 (2)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CK01_入库明细报表</dc:title>
  <dc:subject>CK01 入库明细报表</dc:subject>
  <cp:lastModifiedBy>香水百合</cp:lastModifiedBy>
  <dcterms:created xsi:type="dcterms:W3CDTF">2026-06-26T18:57:00Z</dcterms:created>
  <dcterms:modified xsi:type="dcterms:W3CDTF">2026-07-02T04:02:54Z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049139542DAD4D9FB2CE5ADED7A53B71_12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