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<sst xmlns="http://schemas.openxmlformats.org/spreadsheetml/2006/main" count="95" uniqueCount="74">
  <si>
    <r>
      <rPr>
        <b/>
        <sz val="22"/>
        <rFont val="宋体"/>
        <charset val="134"/>
      </rPr>
      <t>阿克苏通力房地产开发有限公司2026年6社保表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</si>
  <si>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</si>
  <si>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</si>
  <si>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</si>
  <si>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</si>
  <si>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</si>
  <si>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</si>
  <si>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</si>
  <si>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</si>
  <si>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</si>
  <si>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</si>
  <si>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</si>
  <si>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</si>
  <si>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</si>
  <si>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</si>
  <si>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</si>
  <si>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</si>
  <si>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</si>
  <si>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</si>
  <si>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</si>
  <si>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</si>
  <si>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</si>
  <si>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</si>
  <si>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</si>
  <si>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</si>
  <si>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</si>
  <si>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</si>
  <si>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</si>
  <si>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</si>
  <si>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</si>
  <si>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</si>
  <si>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</si>
  <si>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阿通力房产公司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</si>
  <si>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</si>
  <si>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</si>
  <si>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</si>
  <si>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</si>
  <si>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</si>
  <si>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</si>
  <si>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</si>
  <si>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</si>
  <si>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</si>
  <si>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</si>
  <si>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</si>
  <si>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</si>
  <si>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</si>
  <si>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652938976745</t>
  </si>
  <si>
    <t>652922197103150530</t>
  </si>
  <si>
    <t>马木提·阿吉</t>
  </si>
  <si>
    <t>招商</t>
  </si>
  <si>
    <t>6月减员</t>
  </si>
  <si>
    <t>6529100735131</t>
  </si>
  <si>
    <t>411424199609177529</t>
  </si>
  <si>
    <t>李梦鑫</t>
  </si>
  <si>
    <t>出纳</t>
  </si>
  <si>
    <t>65109990955</t>
  </si>
  <si>
    <t>652901198204062823</t>
  </si>
  <si>
    <t>美力坎木·毛拉托合提</t>
  </si>
  <si>
    <t>销售</t>
  </si>
  <si>
    <t>652842079707</t>
  </si>
  <si>
    <t>65282919921225242X</t>
  </si>
  <si>
    <t>沈陈瑾慧</t>
  </si>
  <si>
    <t>财务</t>
  </si>
  <si>
    <t>库二分</t>
  </si>
  <si>
    <t>652832580945</t>
  </si>
  <si>
    <t>652826198010132629</t>
  </si>
  <si>
    <t>管丽萍</t>
  </si>
  <si>
    <t>6512547981</t>
  </si>
  <si>
    <t>650300197811281870</t>
  </si>
  <si>
    <t>欧振华</t>
  </si>
  <si>
    <t>元盛</t>
  </si>
  <si>
    <t>6508907514</t>
  </si>
  <si>
    <t>659001199805064228</t>
  </si>
  <si>
    <t>高琳瑄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</si>
</sst>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4"/>
      <name val="宋体"/>
      <charset val="134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vertical="center"/>
    </xf>
    <xf numFmtId="0" fontId="13" fillId="2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15" fillId="3" borderId="7" xfId="0" applyNumberFormat="1" applyFont="1" applyFill="1" applyBorder="1" applyAlignment="1">
      <alignment horizontal="right" vertical="center"/>
    </xf>
    <xf numFmtId="49" fontId="15" fillId="3" borderId="8" xfId="0" applyNumberFormat="1" applyFont="1" applyFill="1" applyBorder="1" applyAlignment="1">
      <alignment horizontal="right" vertical="center"/>
    </xf>
    <xf numFmtId="176" fontId="10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workbookViewId="0">
      <selection activeCell="A1" sqref="A1:T1"/>
    </sheetView>
  </sheetViews>
  <sheetFormatPr defaultColWidth="9" defaultRowHeight="14.5"/>
  <cols>
    <col min="1" max="1" width="9" style="1"/>
    <col min="2" max="2" width="16.5045871559633" style="3" customWidth="1"/>
    <col min="3" max="3" width="17.6238532110092" style="1" customWidth="1"/>
    <col min="4" max="4" width="21.6697247706422" style="1" customWidth="1"/>
    <col min="5" max="6" width="9" style="1"/>
    <col min="7" max="7" width="11.6605504587156" style="1"/>
    <col min="8" max="9" width="10.5504587155963" style="1"/>
    <col min="10" max="12" width="9" style="1"/>
    <col min="13" max="13" width="11.6605504587156" style="1"/>
    <col min="14" max="15" width="10.5504587155963" style="1"/>
    <col min="16" max="17" width="9" style="1"/>
    <col min="18" max="18" width="11.6605504587156" style="1"/>
    <col min="19" max="19" width="10.5504587155963" style="1"/>
    <col min="20" max="21" width="11.6605504587156" style="1"/>
    <col min="22" max="22" width="27" style="1" customWidth="1"/>
    <col min="23" max="16384" width="9" style="1"/>
  </cols>
  <sheetData>
    <row r="1" s="1" customFormat="1" ht="40" customHeight="1" spans="1:22">
      <c r="A1" s="4" t="s">
        <v>0</v>
      </c>
      <c r="B1" s="5"/>
      <c r="C1" s="6"/>
      <c r="D1" s="4"/>
      <c r="E1" s="4"/>
      <c r="F1" s="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8"/>
    </row>
    <row r="2" s="2" customFormat="1" spans="1:2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/>
      <c r="J2" s="13" t="s">
        <v>9</v>
      </c>
      <c r="K2" s="13"/>
      <c r="L2" s="13" t="s">
        <v>10</v>
      </c>
      <c r="M2" s="14" t="s">
        <v>11</v>
      </c>
      <c r="N2" s="13" t="s">
        <v>12</v>
      </c>
      <c r="O2" s="13"/>
      <c r="P2" s="15" t="s">
        <v>13</v>
      </c>
      <c r="Q2" s="15"/>
      <c r="R2" s="13" t="s">
        <v>14</v>
      </c>
      <c r="S2" s="13"/>
      <c r="T2" s="13"/>
      <c r="U2" s="13"/>
      <c r="V2" s="16" t="s">
        <v>15</v>
      </c>
    </row>
    <row r="3" s="2" customFormat="1" spans="1:22">
      <c r="A3" s="9"/>
      <c r="B3" s="10"/>
      <c r="C3" s="10"/>
      <c r="D3" s="10"/>
      <c r="E3" s="10"/>
      <c r="F3" s="17"/>
      <c r="G3" s="12"/>
      <c r="H3" s="13" t="s">
        <v>16</v>
      </c>
      <c r="I3" s="13" t="s">
        <v>17</v>
      </c>
      <c r="J3" s="13" t="s">
        <v>18</v>
      </c>
      <c r="K3" s="13" t="s">
        <v>19</v>
      </c>
      <c r="L3" s="18" t="s">
        <v>20</v>
      </c>
      <c r="M3" s="14"/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14</v>
      </c>
      <c r="U3" s="13"/>
      <c r="V3" s="19"/>
    </row>
    <row r="4" s="1" customFormat="1" ht="18" customHeight="1" spans="1:22">
      <c r="A4" s="20">
        <v>1</v>
      </c>
      <c r="B4" s="21" t="s">
        <v>27</v>
      </c>
      <c r="C4" s="22" t="s">
        <v>28</v>
      </c>
      <c r="D4" s="23" t="s">
        <v>29</v>
      </c>
      <c r="E4" s="24" t="s">
        <v>30</v>
      </c>
      <c r="F4" s="24" t="s">
        <v>31</v>
      </c>
      <c r="G4" s="25">
        <v>5069</v>
      </c>
      <c r="H4" s="26">
        <f t="shared" ref="H4:H10" si="0">ROUND(G4*0.16,2)</f>
        <v>811.04</v>
      </c>
      <c r="I4" s="26">
        <f t="shared" ref="I4:I10" si="1">ROUND(G4*0.08,2)</f>
        <v>405.52</v>
      </c>
      <c r="J4" s="26">
        <f t="shared" ref="J4:J10" si="2">ROUND(G4*0.005,2)</f>
        <v>25.35</v>
      </c>
      <c r="K4" s="26">
        <f t="shared" ref="K4:K10" si="3">ROUND(G4*0.005,2)</f>
        <v>25.35</v>
      </c>
      <c r="L4" s="26">
        <f t="shared" ref="L4:L10" si="4">ROUND(G4*0.0048,2)</f>
        <v>24.33</v>
      </c>
      <c r="M4" s="25">
        <v>5069</v>
      </c>
      <c r="N4" s="27">
        <f t="shared" ref="N4:N10" si="5">ROUND(M4*0.075,2)</f>
        <v>380.18</v>
      </c>
      <c r="O4" s="26">
        <f t="shared" ref="O4:O10" si="6">ROUND(M4*0.02,2)</f>
        <v>101.38</v>
      </c>
      <c r="P4" s="26">
        <v>10</v>
      </c>
      <c r="Q4" s="26">
        <v>10</v>
      </c>
      <c r="R4" s="28">
        <f t="shared" ref="R4:R7" si="7">H4+J4+L4+N4+P4</f>
        <v>1250.9</v>
      </c>
      <c r="S4" s="28">
        <f t="shared" ref="S4:S7" si="8">I4+K4+O4+Q4</f>
        <v>542.25</v>
      </c>
      <c r="T4" s="28">
        <f t="shared" ref="T4:T7" si="9">R4+S4</f>
        <v>1793.15</v>
      </c>
      <c r="U4" s="28"/>
      <c r="V4" s="29" t="s">
        <v>32</v>
      </c>
    </row>
    <row r="5" s="1" customFormat="1" ht="18" customHeight="1" spans="1:22">
      <c r="A5" s="20">
        <v>2</v>
      </c>
      <c r="B5" s="30">
        <v>38101698</v>
      </c>
      <c r="C5" s="52" t="s">
        <v>33</v>
      </c>
      <c r="D5" s="32" t="s">
        <v>34</v>
      </c>
      <c r="E5" s="33" t="s">
        <v>35</v>
      </c>
      <c r="F5" s="33" t="s">
        <v>36</v>
      </c>
      <c r="G5" s="25"/>
      <c r="H5" s="26">
        <f t="shared" si="0"/>
        <v>0</v>
      </c>
      <c r="I5" s="26">
        <f t="shared" si="1"/>
        <v>0</v>
      </c>
      <c r="J5" s="26">
        <f t="shared" si="2"/>
        <v>0</v>
      </c>
      <c r="K5" s="26">
        <f t="shared" si="3"/>
        <v>0</v>
      </c>
      <c r="L5" s="26">
        <f t="shared" si="4"/>
        <v>0</v>
      </c>
      <c r="M5" s="26">
        <v>3235</v>
      </c>
      <c r="N5" s="27">
        <v>242.63</v>
      </c>
      <c r="O5" s="26">
        <v>0</v>
      </c>
      <c r="P5" s="26">
        <v>10</v>
      </c>
      <c r="Q5" s="26">
        <v>10</v>
      </c>
      <c r="R5" s="28">
        <f t="shared" si="7"/>
        <v>252.63</v>
      </c>
      <c r="S5" s="28">
        <f t="shared" si="8"/>
        <v>10</v>
      </c>
      <c r="T5" s="28">
        <f t="shared" si="9"/>
        <v>262.63</v>
      </c>
      <c r="U5" s="28"/>
      <c r="V5" s="34" t="s">
        <v>32</v>
      </c>
    </row>
    <row r="6" s="1" customFormat="1" ht="18" customHeight="1" spans="1:22">
      <c r="A6" s="20">
        <v>3</v>
      </c>
      <c r="B6" s="30" t="s">
        <v>37</v>
      </c>
      <c r="C6" s="31" t="s">
        <v>38</v>
      </c>
      <c r="D6" s="23" t="s">
        <v>39</v>
      </c>
      <c r="E6" s="24" t="s">
        <v>30</v>
      </c>
      <c r="F6" s="24" t="s">
        <v>40</v>
      </c>
      <c r="G6" s="25">
        <v>5069</v>
      </c>
      <c r="H6" s="26">
        <f t="shared" si="0"/>
        <v>811.04</v>
      </c>
      <c r="I6" s="26">
        <f t="shared" si="1"/>
        <v>405.52</v>
      </c>
      <c r="J6" s="26">
        <f t="shared" si="2"/>
        <v>25.35</v>
      </c>
      <c r="K6" s="26">
        <f t="shared" si="3"/>
        <v>25.35</v>
      </c>
      <c r="L6" s="26">
        <f t="shared" si="4"/>
        <v>24.33</v>
      </c>
      <c r="M6" s="25">
        <v>5069</v>
      </c>
      <c r="N6" s="27">
        <f t="shared" si="5"/>
        <v>380.18</v>
      </c>
      <c r="O6" s="26">
        <f t="shared" si="6"/>
        <v>101.38</v>
      </c>
      <c r="P6" s="26">
        <v>10</v>
      </c>
      <c r="Q6" s="26">
        <v>10</v>
      </c>
      <c r="R6" s="28">
        <f t="shared" si="7"/>
        <v>1250.9</v>
      </c>
      <c r="S6" s="28">
        <f t="shared" si="8"/>
        <v>542.25</v>
      </c>
      <c r="T6" s="28">
        <f t="shared" si="9"/>
        <v>1793.15</v>
      </c>
      <c r="U6" s="28"/>
      <c r="V6" s="34" t="s">
        <v>32</v>
      </c>
    </row>
    <row r="7" s="1" customFormat="1" ht="18" customHeight="1" spans="1:22">
      <c r="A7" s="20">
        <v>4</v>
      </c>
      <c r="B7" s="30" t="s">
        <v>41</v>
      </c>
      <c r="C7" s="35" t="s">
        <v>42</v>
      </c>
      <c r="D7" s="23" t="s">
        <v>43</v>
      </c>
      <c r="E7" s="24" t="s">
        <v>35</v>
      </c>
      <c r="F7" s="36" t="s">
        <v>44</v>
      </c>
      <c r="G7" s="25">
        <v>10138</v>
      </c>
      <c r="H7" s="26">
        <f t="shared" si="0"/>
        <v>1622.08</v>
      </c>
      <c r="I7" s="26">
        <f t="shared" si="1"/>
        <v>811.04</v>
      </c>
      <c r="J7" s="26">
        <f t="shared" si="2"/>
        <v>50.69</v>
      </c>
      <c r="K7" s="26">
        <f t="shared" si="3"/>
        <v>50.69</v>
      </c>
      <c r="L7" s="26">
        <f t="shared" si="4"/>
        <v>48.66</v>
      </c>
      <c r="M7" s="25">
        <v>10138</v>
      </c>
      <c r="N7" s="27">
        <f>M7*7.5%</f>
        <v>760.35</v>
      </c>
      <c r="O7" s="26">
        <f t="shared" si="6"/>
        <v>202.76</v>
      </c>
      <c r="P7" s="26">
        <v>10</v>
      </c>
      <c r="Q7" s="26">
        <v>10</v>
      </c>
      <c r="R7" s="28">
        <f t="shared" si="7"/>
        <v>2491.78</v>
      </c>
      <c r="S7" s="28">
        <f t="shared" si="8"/>
        <v>1074.49</v>
      </c>
      <c r="T7" s="28">
        <f t="shared" si="9"/>
        <v>3566.27</v>
      </c>
      <c r="U7" s="28"/>
      <c r="V7" s="37" t="s">
        <v>45</v>
      </c>
    </row>
    <row r="8" s="1" customFormat="1" ht="18" customHeight="1" spans="1:22">
      <c r="A8" s="20"/>
      <c r="B8" s="30" t="s">
        <v>46</v>
      </c>
      <c r="C8" s="38" t="s">
        <v>47</v>
      </c>
      <c r="D8" s="23" t="s">
        <v>48</v>
      </c>
      <c r="E8" s="24" t="s">
        <v>35</v>
      </c>
      <c r="F8" s="39" t="s">
        <v>49</v>
      </c>
      <c r="G8" s="25"/>
      <c r="H8" s="26">
        <f t="shared" si="0"/>
        <v>0</v>
      </c>
      <c r="I8" s="26">
        <f t="shared" si="1"/>
        <v>0</v>
      </c>
      <c r="J8" s="26">
        <f t="shared" si="2"/>
        <v>0</v>
      </c>
      <c r="K8" s="26">
        <f t="shared" si="3"/>
        <v>0</v>
      </c>
      <c r="L8" s="26">
        <f t="shared" si="4"/>
        <v>0</v>
      </c>
      <c r="M8" s="25"/>
      <c r="N8" s="27">
        <f t="shared" si="5"/>
        <v>0</v>
      </c>
      <c r="O8" s="26">
        <f t="shared" si="6"/>
        <v>0</v>
      </c>
      <c r="P8" s="26"/>
      <c r="Q8" s="26"/>
      <c r="R8" s="28"/>
      <c r="S8" s="28"/>
      <c r="T8" s="28"/>
      <c r="U8" s="28" t="s">
        <v>50</v>
      </c>
      <c r="V8" s="29" t="s">
        <v>32</v>
      </c>
    </row>
    <row r="9" s="1" customFormat="1" ht="18" customHeight="1" spans="1:22">
      <c r="A9" s="20">
        <v>5</v>
      </c>
      <c r="B9" s="53" t="s">
        <v>51</v>
      </c>
      <c r="C9" s="38" t="s">
        <v>52</v>
      </c>
      <c r="D9" s="23" t="s">
        <v>53</v>
      </c>
      <c r="E9" s="24" t="s">
        <v>30</v>
      </c>
      <c r="F9" s="36" t="s">
        <v>54</v>
      </c>
      <c r="G9" s="25">
        <v>5069</v>
      </c>
      <c r="H9" s="26">
        <f t="shared" si="0"/>
        <v>811.04</v>
      </c>
      <c r="I9" s="26">
        <f t="shared" si="1"/>
        <v>405.52</v>
      </c>
      <c r="J9" s="26">
        <f t="shared" si="2"/>
        <v>25.35</v>
      </c>
      <c r="K9" s="26">
        <f t="shared" si="3"/>
        <v>25.35</v>
      </c>
      <c r="L9" s="26">
        <f t="shared" si="4"/>
        <v>24.33</v>
      </c>
      <c r="M9" s="25">
        <v>5069</v>
      </c>
      <c r="N9" s="27">
        <f t="shared" si="5"/>
        <v>380.18</v>
      </c>
      <c r="O9" s="26">
        <f t="shared" si="6"/>
        <v>101.38</v>
      </c>
      <c r="P9" s="26">
        <v>10</v>
      </c>
      <c r="Q9" s="26">
        <v>10</v>
      </c>
      <c r="R9" s="28">
        <f>H9+J9+L9+N9+P9</f>
        <v>1250.9</v>
      </c>
      <c r="S9" s="28">
        <f>I9+K9+O9+Q9</f>
        <v>542.25</v>
      </c>
      <c r="T9" s="28">
        <f>R9+S9</f>
        <v>1793.15</v>
      </c>
      <c r="U9" s="28"/>
      <c r="V9" s="34" t="s">
        <v>32</v>
      </c>
    </row>
    <row r="10" s="1" customFormat="1" ht="18" customHeight="1" spans="1:22">
      <c r="A10" s="20"/>
      <c r="B10" s="30" t="s">
        <v>55</v>
      </c>
      <c r="C10" s="38" t="s">
        <v>56</v>
      </c>
      <c r="D10" s="23" t="s">
        <v>57</v>
      </c>
      <c r="E10" s="24" t="s">
        <v>30</v>
      </c>
      <c r="F10" s="39" t="s">
        <v>58</v>
      </c>
      <c r="G10" s="25"/>
      <c r="H10" s="26">
        <f t="shared" si="0"/>
        <v>0</v>
      </c>
      <c r="I10" s="26">
        <f t="shared" si="1"/>
        <v>0</v>
      </c>
      <c r="J10" s="26">
        <f t="shared" si="2"/>
        <v>0</v>
      </c>
      <c r="K10" s="26">
        <f t="shared" si="3"/>
        <v>0</v>
      </c>
      <c r="L10" s="26">
        <f t="shared" si="4"/>
        <v>0</v>
      </c>
      <c r="M10" s="25"/>
      <c r="N10" s="27">
        <f t="shared" si="5"/>
        <v>0</v>
      </c>
      <c r="O10" s="26">
        <f t="shared" si="6"/>
        <v>0</v>
      </c>
      <c r="P10" s="26"/>
      <c r="Q10" s="26"/>
      <c r="R10" s="28"/>
      <c r="S10" s="28"/>
      <c r="T10" s="28"/>
      <c r="U10" s="28" t="s">
        <v>50</v>
      </c>
      <c r="V10" s="34" t="s">
        <v>32</v>
      </c>
    </row>
    <row r="11" s="1" customFormat="1" ht="18" customHeight="1" spans="1:22">
      <c r="A11" s="20">
        <v>6</v>
      </c>
      <c r="B11" s="30" t="s">
        <v>59</v>
      </c>
      <c r="C11" s="38" t="s">
        <v>60</v>
      </c>
      <c r="D11" s="23" t="s">
        <v>61</v>
      </c>
      <c r="E11" s="24" t="s">
        <v>30</v>
      </c>
      <c r="F11" s="40" t="s">
        <v>62</v>
      </c>
      <c r="G11" s="41">
        <v>5069</v>
      </c>
      <c r="H11" s="41">
        <v>811.04</v>
      </c>
      <c r="I11" s="41">
        <v>405.52</v>
      </c>
      <c r="J11" s="41">
        <v>25.35</v>
      </c>
      <c r="K11" s="41">
        <v>25.35</v>
      </c>
      <c r="L11" s="41">
        <v>24.33</v>
      </c>
      <c r="M11" s="41">
        <v>5069</v>
      </c>
      <c r="N11" s="41">
        <v>380.18</v>
      </c>
      <c r="O11" s="41">
        <v>101.38</v>
      </c>
      <c r="P11" s="41">
        <v>10</v>
      </c>
      <c r="Q11" s="41">
        <v>10</v>
      </c>
      <c r="R11" s="41">
        <v>1250.9</v>
      </c>
      <c r="S11" s="41">
        <v>542.25</v>
      </c>
      <c r="T11" s="28">
        <v>1793.15</v>
      </c>
      <c r="U11" s="28"/>
      <c r="V11" s="42" t="s">
        <v>63</v>
      </c>
    </row>
    <row r="12" s="1" customFormat="1" ht="18" customHeight="1" spans="1:22">
      <c r="A12" s="20">
        <v>7</v>
      </c>
      <c r="B12" s="30" t="s">
        <v>64</v>
      </c>
      <c r="C12" s="38" t="s">
        <v>65</v>
      </c>
      <c r="D12" s="23" t="s">
        <v>66</v>
      </c>
      <c r="E12" s="24" t="s">
        <v>30</v>
      </c>
      <c r="F12" s="40" t="s">
        <v>31</v>
      </c>
      <c r="G12" s="41">
        <v>5069</v>
      </c>
      <c r="H12" s="41">
        <v>811.04</v>
      </c>
      <c r="I12" s="41">
        <v>405.52</v>
      </c>
      <c r="J12" s="41">
        <v>25.35</v>
      </c>
      <c r="K12" s="41">
        <v>25.35</v>
      </c>
      <c r="L12" s="41">
        <v>24.33</v>
      </c>
      <c r="M12" s="41">
        <v>5069</v>
      </c>
      <c r="N12" s="41">
        <v>380.18</v>
      </c>
      <c r="O12" s="41">
        <v>101.38</v>
      </c>
      <c r="P12" s="41">
        <v>10</v>
      </c>
      <c r="Q12" s="41">
        <v>10</v>
      </c>
      <c r="R12" s="41">
        <v>1250.9</v>
      </c>
      <c r="S12" s="41">
        <v>542.25</v>
      </c>
      <c r="T12" s="28">
        <v>1793.15</v>
      </c>
      <c r="U12" s="28"/>
      <c r="V12" s="42" t="s">
        <v>63</v>
      </c>
    </row>
    <row r="13" s="1" customFormat="1" ht="18" customHeight="1" spans="1:22">
      <c r="A13" s="20">
        <v>8</v>
      </c>
      <c r="B13" s="30" t="s">
        <v>67</v>
      </c>
      <c r="C13" s="38" t="s">
        <v>68</v>
      </c>
      <c r="D13" s="23" t="s">
        <v>69</v>
      </c>
      <c r="E13" s="24" t="s">
        <v>35</v>
      </c>
      <c r="F13" s="40" t="s">
        <v>62</v>
      </c>
      <c r="G13" s="41">
        <v>5069</v>
      </c>
      <c r="H13" s="41">
        <v>811.04</v>
      </c>
      <c r="I13" s="41">
        <v>405.52</v>
      </c>
      <c r="J13" s="41">
        <v>25.35</v>
      </c>
      <c r="K13" s="41">
        <v>25.35</v>
      </c>
      <c r="L13" s="41">
        <v>24.33</v>
      </c>
      <c r="M13" s="41">
        <v>5069</v>
      </c>
      <c r="N13" s="41">
        <v>380.18</v>
      </c>
      <c r="O13" s="41">
        <v>101.38</v>
      </c>
      <c r="P13" s="41">
        <v>10</v>
      </c>
      <c r="Q13" s="41">
        <v>10</v>
      </c>
      <c r="R13" s="41">
        <v>1250.9</v>
      </c>
      <c r="S13" s="41">
        <v>542.25</v>
      </c>
      <c r="T13" s="28">
        <v>1793.15</v>
      </c>
      <c r="U13" s="28"/>
      <c r="V13" s="42" t="s">
        <v>70</v>
      </c>
    </row>
    <row r="14" s="1" customFormat="1" ht="18" customHeight="1" spans="1:22">
      <c r="A14" s="20">
        <v>9</v>
      </c>
      <c r="B14" s="30" t="s">
        <v>71</v>
      </c>
      <c r="C14" s="54" t="s">
        <v>72</v>
      </c>
      <c r="D14" s="23" t="s">
        <v>73</v>
      </c>
      <c r="E14" s="24" t="s">
        <v>30</v>
      </c>
      <c r="F14" s="40" t="s">
        <v>62</v>
      </c>
      <c r="G14" s="41">
        <v>5069</v>
      </c>
      <c r="H14" s="41">
        <v>811.04</v>
      </c>
      <c r="I14" s="41">
        <v>405.52</v>
      </c>
      <c r="J14" s="41">
        <v>25.35</v>
      </c>
      <c r="K14" s="41">
        <v>25.35</v>
      </c>
      <c r="L14" s="41">
        <v>24.33</v>
      </c>
      <c r="M14" s="41">
        <v>5069</v>
      </c>
      <c r="N14" s="41">
        <v>380.18</v>
      </c>
      <c r="O14" s="41">
        <v>101.38</v>
      </c>
      <c r="P14" s="41">
        <v>10</v>
      </c>
      <c r="Q14" s="41">
        <v>10</v>
      </c>
      <c r="R14" s="41">
        <v>1250.9</v>
      </c>
      <c r="S14" s="41">
        <v>542.25</v>
      </c>
      <c r="T14" s="28">
        <v>1793.15</v>
      </c>
      <c r="U14" s="28"/>
      <c r="V14" s="42" t="s">
        <v>70</v>
      </c>
    </row>
    <row r="15" s="1" customFormat="1" ht="18" customHeight="1" spans="1:22">
      <c r="A15" s="43"/>
      <c r="B15" s="44"/>
      <c r="C15" s="45"/>
      <c r="D15" s="46"/>
      <c r="E15" s="46"/>
      <c r="F15" s="47"/>
      <c r="G15" s="48">
        <f t="shared" ref="G15:T15" si="10">SUM(G4:G14)</f>
        <v>45621</v>
      </c>
      <c r="H15" s="48">
        <f t="shared" si="10"/>
        <v>7299.36</v>
      </c>
      <c r="I15" s="48">
        <f t="shared" si="10"/>
        <v>3649.68</v>
      </c>
      <c r="J15" s="48">
        <f t="shared" si="10"/>
        <v>228.14</v>
      </c>
      <c r="K15" s="48">
        <f t="shared" si="10"/>
        <v>228.14</v>
      </c>
      <c r="L15" s="48">
        <f t="shared" si="10"/>
        <v>218.97</v>
      </c>
      <c r="M15" s="48">
        <f t="shared" si="10"/>
        <v>48856</v>
      </c>
      <c r="N15" s="48">
        <f t="shared" si="10"/>
        <v>3664.24</v>
      </c>
      <c r="O15" s="48">
        <f t="shared" si="10"/>
        <v>912.42</v>
      </c>
      <c r="P15" s="48">
        <f t="shared" si="10"/>
        <v>90</v>
      </c>
      <c r="Q15" s="48">
        <f t="shared" si="10"/>
        <v>90</v>
      </c>
      <c r="R15" s="48">
        <f t="shared" si="10"/>
        <v>11500.71</v>
      </c>
      <c r="S15" s="48">
        <f t="shared" si="10"/>
        <v>4880.24</v>
      </c>
      <c r="T15" s="48">
        <f t="shared" si="10"/>
        <v>16380.95</v>
      </c>
      <c r="U15" s="48"/>
      <c r="V15" s="49"/>
    </row>
    <row r="16" s="1" customFormat="1" spans="1:22">
      <c r="B16" s="3"/>
      <c r="D16" s="50"/>
      <c r="G16" s="51"/>
    </row>
    <row r="17" s="1" customFormat="1" spans="2:2">
      <c r="B17" s="3"/>
    </row>
    <row r="18" s="1" customFormat="1" spans="2:2">
      <c r="B18" s="3"/>
    </row>
  </sheetData>
  <mergeCells count="16">
    <mergeCell ref="A1:T1"/>
    <mergeCell ref="H2:I2"/>
    <mergeCell ref="J2:K2"/>
    <mergeCell ref="N2:O2"/>
    <mergeCell ref="P2:Q2"/>
    <mergeCell ref="R2:T2"/>
    <mergeCell ref="D15:F15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2026-06-17T02:22:03Z</dcterms:created>
  <dcterms:modified xsi:type="dcterms:W3CDTF">2026-06-17T02:22:20Z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706C0588CD3F4558B548C69FF482919A_11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