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065" windowHeight="12375"/>
  </bookViews>
  <sheets>
    <sheet name="客介明细" sheetId="1" r:id="rId1"/>
    <sheet name="客介费开发票" sheetId="2" r:id="rId2"/>
    <sheet name="申报劳务报酬" sheetId="3" r:id="rId3"/>
    <sheet name="申报个税" sheetId="4" r:id="rId4"/>
  </sheets>
  <externalReferences>
    <externalReference r:id="rId5"/>
    <externalReference r:id="rId6"/>
  </externalReferences>
  <definedNames>
    <definedName name="_xlnm._FilterDatabase" localSheetId="0" hidden="1">客介明细!$A$2:$S$25</definedName>
    <definedName name="_xlnm._FilterDatabase" localSheetId="1" hidden="1">客介费开发票!$A$1:$M$41</definedName>
    <definedName name="保险营销员">[1]填表说明!$G$22:$G$23</definedName>
    <definedName name="证照类型">[1]填表说明!$E$6:$I$6</definedName>
    <definedName name="所得项目">[2]填表说明!$A$5:$A$6</definedName>
    <definedName name="证件类型">[2]填表说明!$A$10:$A$22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<sst xmlns="http://schemas.openxmlformats.org/spreadsheetml/2006/main" count="786" uniqueCount="342">
  <si>
    <t>画堂春·锦2025年7-8月客介明细</t>
  </si>
  <si>
    <t>序号</t>
  </si>
  <si>
    <t>姓名</t>
  </si>
  <si>
    <t>房号</t>
  </si>
  <si>
    <t>面积</t>
  </si>
  <si>
    <t>单价</t>
  </si>
  <si>
    <t>总价</t>
  </si>
  <si>
    <t>介绍人</t>
  </si>
  <si>
    <t>成交时间</t>
  </si>
  <si>
    <t>临时工工资</t>
  </si>
  <si>
    <t>个税</t>
  </si>
  <si>
    <t>实发</t>
  </si>
  <si>
    <t>身份证号码</t>
  </si>
  <si>
    <t>银行卡号</t>
  </si>
  <si>
    <t>开户行</t>
  </si>
  <si>
    <t>电话号码</t>
  </si>
  <si>
    <t>备注</t>
  </si>
  <si>
    <t>签合同日期</t>
  </si>
  <si>
    <t>置业顾问</t>
  </si>
  <si>
    <t>靳龙</t>
  </si>
  <si>
    <t>1-3-702</t>
  </si>
  <si>
    <t>美好优居</t>
  </si>
  <si>
    <t>统一社会信用代码91652801MABTT7NQXN</t>
  </si>
  <si>
    <t>108293049283</t>
  </si>
  <si>
    <t>中国银行</t>
  </si>
  <si>
    <t>开发票</t>
  </si>
  <si>
    <t>王荣</t>
  </si>
  <si>
    <t>李川予</t>
  </si>
  <si>
    <t>2-3-1601</t>
  </si>
  <si>
    <t>张永斌</t>
  </si>
  <si>
    <t>622323199302102416</t>
  </si>
  <si>
    <t>6217004560007663944</t>
  </si>
  <si>
    <t>中国建设银行</t>
  </si>
  <si>
    <t>闫金秀</t>
  </si>
  <si>
    <t>王维鹏</t>
  </si>
  <si>
    <t>4-1-301</t>
  </si>
  <si>
    <t>李福晴</t>
  </si>
  <si>
    <t>李凯</t>
  </si>
  <si>
    <t>4-1-401</t>
  </si>
  <si>
    <t>胡国林</t>
  </si>
  <si>
    <t>622323199612010533</t>
  </si>
  <si>
    <t>6217004560003351999</t>
  </si>
  <si>
    <t>米云鹤</t>
  </si>
  <si>
    <t>徐德亨</t>
  </si>
  <si>
    <t>4-1-902</t>
  </si>
  <si>
    <t>杨振军</t>
  </si>
  <si>
    <t>411621199911211830</t>
  </si>
  <si>
    <t>6215583010000063901</t>
  </si>
  <si>
    <t>中国工商银行</t>
  </si>
  <si>
    <t>霍苒</t>
  </si>
  <si>
    <t>李国豪</t>
  </si>
  <si>
    <t>4-1-1001</t>
  </si>
  <si>
    <t>410222200106029832</t>
  </si>
  <si>
    <t>6217002430057238082</t>
  </si>
  <si>
    <t>张卓</t>
  </si>
  <si>
    <t>4-2-601</t>
  </si>
  <si>
    <t>搜好家 (库尔勒) 数字传媒有限公司</t>
  </si>
  <si>
    <t>营业执照号：91652801MAE24FU3Q</t>
  </si>
  <si>
    <t>30-316601040008678</t>
  </si>
  <si>
    <t>中国农业银行</t>
  </si>
  <si>
    <t>李亚婷</t>
  </si>
  <si>
    <t>6-2-401</t>
  </si>
  <si>
    <t>郭玲玲</t>
  </si>
  <si>
    <t>652829199102090028</t>
  </si>
  <si>
    <t>6217004560007350146</t>
  </si>
  <si>
    <t>张羊文</t>
  </si>
  <si>
    <t>6-3-1001</t>
  </si>
  <si>
    <t>于晓杰</t>
  </si>
  <si>
    <t>14-2层18</t>
  </si>
  <si>
    <t>张晓娟</t>
  </si>
  <si>
    <t>622223198601100365</t>
  </si>
  <si>
    <t>6212872055694908</t>
  </si>
  <si>
    <t>农村信用社</t>
  </si>
  <si>
    <t>张玉琴</t>
  </si>
  <si>
    <t>张芸绮</t>
  </si>
  <si>
    <t>19-1层09</t>
  </si>
  <si>
    <t>罗亮</t>
  </si>
  <si>
    <t>652801199209083710</t>
  </si>
  <si>
    <t>6212263010002664031</t>
  </si>
  <si>
    <t>赵江龙</t>
  </si>
  <si>
    <t>19-1层10</t>
  </si>
  <si>
    <t>19-1层11</t>
  </si>
  <si>
    <t>19-1层12</t>
  </si>
  <si>
    <t>19-1层19</t>
  </si>
  <si>
    <t>李博</t>
  </si>
  <si>
    <t>1-1-1002</t>
  </si>
  <si>
    <t>高智毅</t>
  </si>
  <si>
    <t>652823199801162619</t>
  </si>
  <si>
    <t>购物卡</t>
  </si>
  <si>
    <t>哈青</t>
  </si>
  <si>
    <t>2-3-201</t>
  </si>
  <si>
    <t>刘斌</t>
  </si>
  <si>
    <t>652801199812010014</t>
  </si>
  <si>
    <t>员龙</t>
  </si>
  <si>
    <t>3-2-201</t>
  </si>
  <si>
    <t>孟媛媛</t>
  </si>
  <si>
    <t>41142419940317332X</t>
  </si>
  <si>
    <t>马越</t>
  </si>
  <si>
    <t>5-1-202</t>
  </si>
  <si>
    <t>张洁卿</t>
  </si>
  <si>
    <t>652826199610211720</t>
  </si>
  <si>
    <t>刘宁宁</t>
  </si>
  <si>
    <t>李龙</t>
  </si>
  <si>
    <t>8-3-1101</t>
  </si>
  <si>
    <t>袁代凤</t>
  </si>
  <si>
    <t>652827196504121644</t>
  </si>
  <si>
    <t>李秀莲</t>
  </si>
  <si>
    <t>代开人姓名</t>
  </si>
  <si>
    <t>证件类型</t>
  </si>
  <si>
    <t>证件号码</t>
  </si>
  <si>
    <t>发票号码</t>
  </si>
  <si>
    <t>发票代码</t>
  </si>
  <si>
    <t>开票日期</t>
  </si>
  <si>
    <t>货物劳务服务名称</t>
  </si>
  <si>
    <t>金额</t>
  </si>
  <si>
    <t>税率</t>
  </si>
  <si>
    <t>税额</t>
  </si>
  <si>
    <t>价税合计</t>
  </si>
  <si>
    <t>所得项目</t>
  </si>
  <si>
    <t>1</t>
  </si>
  <si>
    <t>居民身份证</t>
  </si>
  <si>
    <t>25652000000059347189</t>
  </si>
  <si>
    <t>256520000000</t>
  </si>
  <si>
    <t>2025-09-13</t>
  </si>
  <si>
    <t>其他经纪代理服务*经纪代理服务</t>
  </si>
  <si>
    <t>0.01</t>
  </si>
  <si>
    <t>65.51</t>
  </si>
  <si>
    <t>劳务报酬所得</t>
  </si>
  <si>
    <t>2</t>
  </si>
  <si>
    <t>25652000000059091302</t>
  </si>
  <si>
    <t>2025-09-11</t>
  </si>
  <si>
    <t>其他经纪代理服务*客介</t>
  </si>
  <si>
    <t>76.22</t>
  </si>
  <si>
    <t>3</t>
  </si>
  <si>
    <t>25652000000058556658</t>
  </si>
  <si>
    <t>2025-09-10</t>
  </si>
  <si>
    <t>196.18</t>
  </si>
  <si>
    <t>4</t>
  </si>
  <si>
    <t>25652000000057984434</t>
  </si>
  <si>
    <t>2025-09-08</t>
  </si>
  <si>
    <t>其他生活服务*生活服务</t>
  </si>
  <si>
    <t>29.70</t>
  </si>
  <si>
    <t>5</t>
  </si>
  <si>
    <t>25652000000057942588</t>
  </si>
  <si>
    <t>77.57</t>
  </si>
  <si>
    <t>6</t>
  </si>
  <si>
    <t>25652000000058004523</t>
  </si>
  <si>
    <t>7</t>
  </si>
  <si>
    <t>25652000000058049255</t>
  </si>
  <si>
    <t>72.28</t>
  </si>
  <si>
    <t>8</t>
  </si>
  <si>
    <t>张天文</t>
  </si>
  <si>
    <t>500243199301027232</t>
  </si>
  <si>
    <t>25652000000049078326</t>
  </si>
  <si>
    <t>2025-08-04</t>
  </si>
  <si>
    <t>67.09</t>
  </si>
  <si>
    <t>6776.00</t>
  </si>
  <si>
    <t>9</t>
  </si>
  <si>
    <t>郭振超</t>
  </si>
  <si>
    <t>652801199206151116</t>
  </si>
  <si>
    <t>25652000000048778607</t>
  </si>
  <si>
    <t>2025-08-03</t>
  </si>
  <si>
    <t>76.24</t>
  </si>
  <si>
    <t>7700.00</t>
  </si>
  <si>
    <t>10</t>
  </si>
  <si>
    <t>丁自然</t>
  </si>
  <si>
    <t>622101199909262513</t>
  </si>
  <si>
    <t>25652000000048419199</t>
  </si>
  <si>
    <t>2025-08-01</t>
  </si>
  <si>
    <t>73.07</t>
  </si>
  <si>
    <t>7380.00</t>
  </si>
  <si>
    <t>11</t>
  </si>
  <si>
    <t>常丽娜</t>
  </si>
  <si>
    <t>621121199612235826</t>
  </si>
  <si>
    <t>25652000000048329504</t>
  </si>
  <si>
    <t>179.21</t>
  </si>
  <si>
    <t>18100.00</t>
  </si>
  <si>
    <t>12</t>
  </si>
  <si>
    <t>王兴芳</t>
  </si>
  <si>
    <t>622323197408133123</t>
  </si>
  <si>
    <t>25652000000048564530</t>
  </si>
  <si>
    <t>79.60</t>
  </si>
  <si>
    <t>8040.00</t>
  </si>
  <si>
    <t>13</t>
  </si>
  <si>
    <t>张芸宁</t>
  </si>
  <si>
    <t>652801199801023426</t>
  </si>
  <si>
    <t>25652000000048666562</t>
  </si>
  <si>
    <t>其他经纪代理服务</t>
  </si>
  <si>
    <t>94.06</t>
  </si>
  <si>
    <t>9500.00</t>
  </si>
  <si>
    <t>14</t>
  </si>
  <si>
    <t>刘香梅</t>
  </si>
  <si>
    <t>652828197212171122</t>
  </si>
  <si>
    <t>25652000000048582168</t>
  </si>
  <si>
    <t>100.30</t>
  </si>
  <si>
    <t>10130.00</t>
  </si>
  <si>
    <t>15</t>
  </si>
  <si>
    <t>25652000000048522528</t>
  </si>
  <si>
    <t>96.04</t>
  </si>
  <si>
    <t>9700.00</t>
  </si>
  <si>
    <t>16</t>
  </si>
  <si>
    <t>赵永友</t>
  </si>
  <si>
    <t>510725196504080511</t>
  </si>
  <si>
    <t>25652000000047505654</t>
  </si>
  <si>
    <t>2025-07-29</t>
  </si>
  <si>
    <t>91.43</t>
  </si>
  <si>
    <t>9234.00</t>
  </si>
  <si>
    <t>17</t>
  </si>
  <si>
    <t>25652000000047595548</t>
  </si>
  <si>
    <t>18</t>
  </si>
  <si>
    <t>25652000000047635307</t>
  </si>
  <si>
    <t>19</t>
  </si>
  <si>
    <t>25652000000047495717</t>
  </si>
  <si>
    <t>138.61</t>
  </si>
  <si>
    <t>14000.00</t>
  </si>
  <si>
    <t>20</t>
  </si>
  <si>
    <t>青日峰</t>
  </si>
  <si>
    <t>612325198006032114</t>
  </si>
  <si>
    <t>25652000000046944861</t>
  </si>
  <si>
    <t>2025-07-28</t>
  </si>
  <si>
    <t>83.17</t>
  </si>
  <si>
    <t>8400.00</t>
  </si>
  <si>
    <t>21</t>
  </si>
  <si>
    <t>25652000000046933853</t>
  </si>
  <si>
    <t>其他货物运输代理服务</t>
  </si>
  <si>
    <t>22</t>
  </si>
  <si>
    <t>25652000000047031192</t>
  </si>
  <si>
    <t>72.02</t>
  </si>
  <si>
    <t>7274.00</t>
  </si>
  <si>
    <t>23</t>
  </si>
  <si>
    <t>郭端阳</t>
  </si>
  <si>
    <t>412827200005056512</t>
  </si>
  <si>
    <t>25652000000046949517</t>
  </si>
  <si>
    <t>341.03</t>
  </si>
  <si>
    <t>34444.00</t>
  </si>
  <si>
    <t>24</t>
  </si>
  <si>
    <t>冯亚勤</t>
  </si>
  <si>
    <t>652825199207220022</t>
  </si>
  <si>
    <t>25652000000046970627</t>
  </si>
  <si>
    <t>67.36</t>
  </si>
  <si>
    <t>6803.00</t>
  </si>
  <si>
    <t>25</t>
  </si>
  <si>
    <t>伍胃群</t>
  </si>
  <si>
    <t>513901199309211084</t>
  </si>
  <si>
    <t>25652000000047111198</t>
  </si>
  <si>
    <t>69.15</t>
  </si>
  <si>
    <t>6984.00</t>
  </si>
  <si>
    <t>26</t>
  </si>
  <si>
    <t>25652000000046763019</t>
  </si>
  <si>
    <t>2025-07-27</t>
  </si>
  <si>
    <t>其他货物运输代理服务*新疆通力房地产开发有限公司库尔勒二分公司</t>
  </si>
  <si>
    <t>27</t>
  </si>
  <si>
    <t>25652000000046568646</t>
  </si>
  <si>
    <t>28</t>
  </si>
  <si>
    <t>张利玮</t>
  </si>
  <si>
    <t>652827198710292611</t>
  </si>
  <si>
    <t>25652000000046510807</t>
  </si>
  <si>
    <t>2025-07-26</t>
  </si>
  <si>
    <t>173.23</t>
  </si>
  <si>
    <t>17496.00</t>
  </si>
  <si>
    <t>29</t>
  </si>
  <si>
    <t>史海龙</t>
  </si>
  <si>
    <t>622722199705050011</t>
  </si>
  <si>
    <t>25652000000046621141</t>
  </si>
  <si>
    <t>其他经纪代理服务*其他经济代理服务</t>
  </si>
  <si>
    <t>67.67</t>
  </si>
  <si>
    <t>6835.00</t>
  </si>
  <si>
    <t>30</t>
  </si>
  <si>
    <t>刘雪薇</t>
  </si>
  <si>
    <t>652827199304170023</t>
  </si>
  <si>
    <t>25652000000046522151</t>
  </si>
  <si>
    <t>75.35</t>
  </si>
  <si>
    <t>7610.00</t>
  </si>
  <si>
    <t>31</t>
  </si>
  <si>
    <t>郭少杰</t>
  </si>
  <si>
    <t>65422320000802061X</t>
  </si>
  <si>
    <t>25652000000046440000</t>
  </si>
  <si>
    <t>其他经纪代理服务*新疆通力房地产开发有限公司库尔勒二分公司</t>
  </si>
  <si>
    <t>74.26</t>
  </si>
  <si>
    <t>7500.00</t>
  </si>
  <si>
    <t>32</t>
  </si>
  <si>
    <t>25652000000046524524</t>
  </si>
  <si>
    <t>33</t>
  </si>
  <si>
    <t>25652000000046503956</t>
  </si>
  <si>
    <t>25652000000067311847</t>
  </si>
  <si>
    <t>2025-10-13</t>
  </si>
  <si>
    <t>217.92</t>
  </si>
  <si>
    <t>25652000000067350511</t>
  </si>
  <si>
    <t>216.19</t>
  </si>
  <si>
    <t>工号</t>
  </si>
  <si>
    <t>*姓名</t>
  </si>
  <si>
    <t>*证件类型</t>
  </si>
  <si>
    <t>*证件号码</t>
  </si>
  <si>
    <t>*所得项目</t>
  </si>
  <si>
    <t>*收入</t>
  </si>
  <si>
    <t>免税收入</t>
  </si>
  <si>
    <t>商业健康保险</t>
  </si>
  <si>
    <t>税延养老保险</t>
  </si>
  <si>
    <t>其他</t>
  </si>
  <si>
    <t>允许扣除的税费</t>
  </si>
  <si>
    <t>减免税额</t>
  </si>
  <si>
    <t>一般劳务报酬所得</t>
  </si>
  <si>
    <t>税款所属期起</t>
  </si>
  <si>
    <t>税款所属期止</t>
  </si>
  <si>
    <t>本期收入</t>
  </si>
  <si>
    <t>本期费用</t>
  </si>
  <si>
    <t>本期免税收入</t>
  </si>
  <si>
    <t>本期基本养老保险费</t>
  </si>
  <si>
    <t>本期基本医疗保险费</t>
  </si>
  <si>
    <t>本期失业保险费</t>
  </si>
  <si>
    <t>本期住房公积金</t>
  </si>
  <si>
    <t>本期企业(职业)年金</t>
  </si>
  <si>
    <t>本期商业健康保险费</t>
  </si>
  <si>
    <t>本期税延养老保险费</t>
  </si>
  <si>
    <t>本期其他扣除(其他)</t>
  </si>
  <si>
    <t>累计收入额</t>
  </si>
  <si>
    <t>累计免税收入</t>
  </si>
  <si>
    <t>累计减除费用</t>
  </si>
  <si>
    <t>累计专项扣除</t>
  </si>
  <si>
    <t>累计子女教育支出扣除</t>
  </si>
  <si>
    <t>累计继续教育支出扣除</t>
  </si>
  <si>
    <t>累计住房贷款利息支出扣除</t>
  </si>
  <si>
    <t>累计住房租金支出扣除</t>
  </si>
  <si>
    <t>累计赡养老人支出扣除</t>
  </si>
  <si>
    <t>累计3岁以下婴幼儿照护</t>
  </si>
  <si>
    <t>累计个人养老金</t>
  </si>
  <si>
    <t>累计其他扣除</t>
  </si>
  <si>
    <t>累计准予扣除的捐赠</t>
  </si>
  <si>
    <t>其他单位累计收入</t>
  </si>
  <si>
    <t>其他单位累计扣除</t>
  </si>
  <si>
    <t>其他单位累计减免税额</t>
  </si>
  <si>
    <t>其他单位累计已缴税额</t>
  </si>
  <si>
    <t>累计应纳税所得额</t>
  </si>
  <si>
    <t>速算扣除数</t>
  </si>
  <si>
    <t>累计应纳税额</t>
  </si>
  <si>
    <t>累计减免税额</t>
  </si>
  <si>
    <t>累计应扣缴税额</t>
  </si>
  <si>
    <t>已缴税额</t>
  </si>
  <si>
    <t>应补(退)税额</t>
  </si>
  <si>
    <t/>
  </si>
  <si>
    <t>2025-09-01</t>
  </si>
  <si>
    <t>2025-09-30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</si>
</sst>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  <numFmt numFmtId="177" formatCode="0.00;[Red]0.00"/>
    <numFmt numFmtId="178" formatCode="0_ "/>
    <numFmt numFmtId="179" formatCode="0.00_ "/>
  </numFmts>
  <fonts count="33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b/>
      <sz val="10"/>
      <color rgb="FFFF0000"/>
      <name val="宋体"/>
      <charset val="134"/>
    </font>
    <font>
      <b/>
      <sz val="10"/>
      <color indexed="10"/>
      <name val="宋体"/>
      <charset val="134"/>
    </font>
    <font>
      <sz val="10"/>
      <name val="Arial"/>
      <charset val="0"/>
    </font>
    <font>
      <sz val="12"/>
      <name val="宋体"/>
      <charset val="134"/>
    </font>
    <font>
      <b/>
      <sz val="18"/>
      <name val="宋体"/>
      <charset val="134"/>
    </font>
    <font>
      <sz val="9"/>
      <color theme="1"/>
      <name val="Times New Roman"/>
      <charset val="0"/>
    </font>
    <font>
      <sz val="12"/>
      <color rgb="FFFF0000"/>
      <name val="宋体"/>
      <charset val="134"/>
    </font>
    <font>
      <sz val="10"/>
      <name val="宋体"/>
      <charset val="134"/>
      <scheme val="minor"/>
    </font>
    <font>
      <sz val="9"/>
      <color indexed="8"/>
      <name val="Times New Roman"/>
      <charset val="0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0" fillId="4" borderId="7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9" fillId="0" borderId="8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1" fillId="0" borderId="0">
      <alignment vertical="center"/>
    </xf>
    <xf numFmtId="0" fontId="22" fillId="5" borderId="10">
      <alignment vertical="center"/>
    </xf>
    <xf numFmtId="0" fontId="23" fillId="6" borderId="11">
      <alignment vertical="center"/>
    </xf>
    <xf numFmtId="0" fontId="24" fillId="6" borderId="10">
      <alignment vertical="center"/>
    </xf>
    <xf numFmtId="0" fontId="25" fillId="7" borderId="12">
      <alignment vertical="center"/>
    </xf>
    <xf numFmtId="0" fontId="26" fillId="0" borderId="13">
      <alignment vertical="center"/>
    </xf>
    <xf numFmtId="0" fontId="27" fillId="0" borderId="14">
      <alignment vertical="center"/>
    </xf>
    <xf numFmtId="0" fontId="28" fillId="8" borderId="0">
      <alignment vertical="center"/>
    </xf>
    <xf numFmtId="0" fontId="29" fillId="9" borderId="0">
      <alignment vertical="center"/>
    </xf>
    <xf numFmtId="0" fontId="30" fillId="10" borderId="0">
      <alignment vertical="center"/>
    </xf>
    <xf numFmtId="0" fontId="31" fillId="11" borderId="0">
      <alignment vertical="center"/>
    </xf>
    <xf numFmtId="0" fontId="32" fillId="2" borderId="0">
      <alignment vertical="center"/>
    </xf>
    <xf numFmtId="0" fontId="32" fillId="12" borderId="0">
      <alignment vertical="center"/>
    </xf>
    <xf numFmtId="0" fontId="31" fillId="13" borderId="0">
      <alignment vertical="center"/>
    </xf>
    <xf numFmtId="0" fontId="31" fillId="14" borderId="0">
      <alignment vertical="center"/>
    </xf>
    <xf numFmtId="0" fontId="32" fillId="15" borderId="0">
      <alignment vertical="center"/>
    </xf>
    <xf numFmtId="0" fontId="32" fillId="16" borderId="0">
      <alignment vertical="center"/>
    </xf>
    <xf numFmtId="0" fontId="31" fillId="17" borderId="0">
      <alignment vertical="center"/>
    </xf>
    <xf numFmtId="0" fontId="31" fillId="3" borderId="0">
      <alignment vertical="center"/>
    </xf>
    <xf numFmtId="0" fontId="32" fillId="18" borderId="0">
      <alignment vertical="center"/>
    </xf>
    <xf numFmtId="0" fontId="32" fillId="19" borderId="0">
      <alignment vertical="center"/>
    </xf>
    <xf numFmtId="0" fontId="31" fillId="20" borderId="0">
      <alignment vertical="center"/>
    </xf>
    <xf numFmtId="0" fontId="31" fillId="21" borderId="0">
      <alignment vertical="center"/>
    </xf>
    <xf numFmtId="0" fontId="32" fillId="22" borderId="0">
      <alignment vertical="center"/>
    </xf>
    <xf numFmtId="0" fontId="32" fillId="23" borderId="0">
      <alignment vertical="center"/>
    </xf>
    <xf numFmtId="0" fontId="31" fillId="24" borderId="0">
      <alignment vertical="center"/>
    </xf>
    <xf numFmtId="0" fontId="31" fillId="25" borderId="0">
      <alignment vertical="center"/>
    </xf>
    <xf numFmtId="0" fontId="32" fillId="26" borderId="0">
      <alignment vertical="center"/>
    </xf>
    <xf numFmtId="0" fontId="32" fillId="27" borderId="0">
      <alignment vertical="center"/>
    </xf>
    <xf numFmtId="0" fontId="31" fillId="28" borderId="0">
      <alignment vertical="center"/>
    </xf>
    <xf numFmtId="0" fontId="31" fillId="29" borderId="0">
      <alignment vertical="center"/>
    </xf>
    <xf numFmtId="0" fontId="32" fillId="30" borderId="0">
      <alignment vertical="center"/>
    </xf>
    <xf numFmtId="0" fontId="32" fillId="31" borderId="0">
      <alignment vertical="center"/>
    </xf>
    <xf numFmtId="0" fontId="31" fillId="32" borderId="0">
      <alignment vertical="center"/>
    </xf>
  </cellStyleXfs>
  <cellXfs count="56">
    <xf numFmtId="0" fontId="0" fillId="0" borderId="0" xfId="0" applyAlignment="1">
      <alignment vertical="center"/>
    </xf>
    <xf numFmtId="0" fontId="1" fillId="0" borderId="0" xfId="0" applyFont="1" applyFill="1" applyBorder="1" applyAlignment="1"/>
    <xf numFmtId="49" fontId="1" fillId="0" borderId="0" xfId="0" applyNumberFormat="1" applyFont="1" applyFill="1" applyBorder="1" applyAlignment="1"/>
    <xf numFmtId="176" fontId="1" fillId="0" borderId="0" xfId="0" applyNumberFormat="1" applyFont="1" applyFill="1" applyBorder="1" applyAlignment="1"/>
    <xf numFmtId="10" fontId="1" fillId="0" borderId="0" xfId="0" applyNumberFormat="1" applyFont="1" applyFill="1" applyBorder="1" applyAlignment="1"/>
    <xf numFmtId="49" fontId="1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176" fontId="1" fillId="0" borderId="0" xfId="0" applyNumberFormat="1" applyFont="1" applyFill="1" applyBorder="1" applyAlignment="1">
      <alignment vertical="center"/>
    </xf>
    <xf numFmtId="10" fontId="1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177" fontId="2" fillId="0" borderId="0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center" vertical="center" wrapText="1"/>
    </xf>
    <xf numFmtId="177" fontId="5" fillId="2" borderId="0" xfId="0" applyNumberFormat="1" applyFont="1" applyFill="1" applyBorder="1" applyAlignment="1">
      <alignment horizontal="center" vertical="center" wrapText="1"/>
    </xf>
    <xf numFmtId="177" fontId="3" fillId="2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/>
    <xf numFmtId="49" fontId="6" fillId="0" borderId="0" xfId="0" applyNumberFormat="1" applyFont="1" applyFill="1" applyBorder="1" applyAlignment="1"/>
    <xf numFmtId="49" fontId="6" fillId="3" borderId="0" xfId="0" applyNumberFormat="1" applyFont="1" applyFill="1" applyBorder="1" applyAlignment="1"/>
    <xf numFmtId="0" fontId="6" fillId="3" borderId="0" xfId="0" applyNumberFormat="1" applyFont="1" applyFill="1" applyBorder="1" applyAlignment="1"/>
    <xf numFmtId="0" fontId="6" fillId="3" borderId="0" xfId="0" applyFont="1" applyFill="1" applyBorder="1" applyAlignment="1"/>
    <xf numFmtId="0" fontId="6" fillId="0" borderId="0" xfId="0" applyNumberFormat="1" applyFont="1" applyFill="1" applyBorder="1" applyAlignment="1"/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178" fontId="8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8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4" fontId="9" fillId="0" borderId="4" xfId="1" applyNumberFormat="1" applyFont="1" applyFill="1" applyBorder="1" applyAlignment="1" applyProtection="1">
      <alignment horizontal="center" vertical="center" shrinkToFit="1"/>
      <protection locked="0"/>
    </xf>
    <xf numFmtId="179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2" fillId="0" borderId="5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 applyProtection="1">
      <alignment horizontal="center" vertical="center"/>
      <protection hidden="1"/>
    </xf>
    <xf numFmtId="178" fontId="2" fillId="0" borderId="5" xfId="0" applyNumberFormat="1" applyFont="1" applyFill="1" applyBorder="1" applyAlignment="1">
      <alignment horizontal="center" vertical="center" wrapText="1"/>
    </xf>
    <xf numFmtId="179" fontId="2" fillId="0" borderId="5" xfId="0" applyNumberFormat="1" applyFont="1" applyFill="1" applyBorder="1" applyAlignment="1">
      <alignment horizontal="center" vertical="center" wrapText="1"/>
    </xf>
    <xf numFmtId="178" fontId="7" fillId="0" borderId="0" xfId="0" applyNumberFormat="1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179" fontId="2" fillId="0" borderId="3" xfId="0" applyNumberFormat="1" applyFont="1" applyFill="1" applyBorder="1" applyAlignment="1">
      <alignment horizontal="center" vertical="center" wrapText="1"/>
    </xf>
    <xf numFmtId="14" fontId="9" fillId="0" borderId="1" xfId="1" applyNumberFormat="1" applyFont="1" applyFill="1" applyBorder="1" applyAlignment="1" applyProtection="1">
      <alignment horizontal="center" vertical="center" shrinkToFit="1"/>
      <protection locked="0"/>
    </xf>
    <xf numFmtId="178" fontId="2" fillId="0" borderId="3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/>
    </xf>
    <xf numFmtId="178" fontId="11" fillId="0" borderId="5" xfId="0" applyNumberFormat="1" applyFont="1" applyFill="1" applyBorder="1" applyAlignment="1">
      <alignment horizontal="center" vertical="center"/>
    </xf>
    <xf numFmtId="14" fontId="12" fillId="0" borderId="1" xfId="1" applyNumberFormat="1" applyFont="1" applyFill="1" applyBorder="1" applyAlignment="1" applyProtection="1">
      <alignment horizontal="center" vertical="center" shrinkToFit="1"/>
      <protection locked="0"/>
    </xf>
    <xf numFmtId="0" fontId="13" fillId="0" borderId="5" xfId="0" applyFont="1" applyFill="1" applyBorder="1" applyAlignment="1">
      <alignment horizontal="center" vertical="center" wrapText="1"/>
    </xf>
    <xf numFmtId="179" fontId="2" fillId="0" borderId="4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 quotePrefix="1">
      <alignment horizontal="center" vertical="center" wrapText="1"/>
    </xf>
    <xf numFmtId="0" fontId="2" fillId="0" borderId="5" xfId="0" applyFont="1" applyFill="1" applyBorder="1" applyAlignment="1" quotePrefix="1">
      <alignment horizontal="center" vertical="center" wrapText="1"/>
    </xf>
    <xf numFmtId="178" fontId="2" fillId="0" borderId="3" xfId="0" applyNumberFormat="1" applyFont="1" applyFill="1" applyBorder="1" applyAlignment="1" quotePrefix="1">
      <alignment horizontal="center" vertical="center" wrapText="1"/>
    </xf>
    <xf numFmtId="178" fontId="2" fillId="0" borderId="5" xfId="0" applyNumberFormat="1" applyFont="1" applyFill="1" applyBorder="1" applyAlignment="1" quotePrefix="1">
      <alignment horizontal="center" vertical="center" wrapText="1"/>
    </xf>
    <xf numFmtId="0" fontId="2" fillId="0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fgColor rgb="FFF2BA02"/>
          <bgColor rgb="FFF2BA02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30011;&#22530;&#26149;&#38182;&#36164;&#26009;\&#20108;&#20998;&#20844;&#21496;2022&#24180;&#27599;&#26376;&#24037;&#36164;&#21450;&#20010;&#31246;\&#20154;&#21592;&#20449;&#24687;&#37319;&#38598;&#23548;&#20837;&#27169;&#26495;2025.8.5%20&#23458;&#20171;&#20154;&#21592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6700;&#38754;\&#21171;&#21153;&#25253;&#37228;&#25152;&#24471;&#65288;&#19981;&#36866;&#29992;&#32047;&#35745;&#39044;&#25187;&#27861;&#6528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人员信息"/>
      <sheetName val="填表说明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劳务报酬收入"/>
      <sheetName val="填表说明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23"/>
  <sheetViews>
    <sheetView tabSelected="1" workbookViewId="0">
      <selection activeCell="V13" sqref="V13:V14"/>
    </sheetView>
  </sheetViews>
  <sheetFormatPr defaultColWidth="9" defaultRowHeight="14.25"/>
  <cols>
    <col min="1" max="8" width="9" style="27"/>
    <col min="9" max="9" width="11.875" style="27" customWidth="1"/>
    <col min="10" max="11" width="11" style="27" customWidth="1"/>
    <col min="12" max="12" width="10.375" style="27"/>
    <col min="13" max="13" width="19.875" style="27"/>
    <col min="14" max="14" width="9" style="27"/>
    <col min="15" max="15" width="12.625" style="27"/>
    <col min="16" max="16" width="9" style="27"/>
    <col min="17" max="17" width="10.375" style="27"/>
    <col min="18" max="18" width="9" style="27"/>
    <col min="19" max="19" width="9" style="28"/>
    <col min="20" max="20" width="10.375" style="27"/>
    <col min="21" max="16384" width="9" style="27"/>
  </cols>
  <sheetData>
    <row r="1" s="26" customFormat="1" ht="25" customHeight="1" spans="1:21">
      <c r="A1" s="29" t="s">
        <v>0</v>
      </c>
      <c r="B1" s="29"/>
      <c r="C1" s="29"/>
      <c r="D1" s="29"/>
      <c r="E1" s="29"/>
      <c r="F1" s="29"/>
      <c r="G1" s="29"/>
      <c r="H1" s="29"/>
      <c r="I1" s="30"/>
      <c r="J1" s="30"/>
      <c r="K1" s="30"/>
      <c r="L1" s="29"/>
      <c r="M1" s="29"/>
      <c r="N1" s="29"/>
      <c r="O1" s="29"/>
      <c r="P1" s="29"/>
      <c r="Q1" s="29"/>
      <c r="R1" s="29"/>
      <c r="S1" s="29"/>
    </row>
    <row r="2" s="26" customFormat="1" ht="22" customHeight="1" spans="1:21">
      <c r="A2" s="31" t="s">
        <v>1</v>
      </c>
      <c r="B2" s="31" t="s">
        <v>2</v>
      </c>
      <c r="C2" s="31" t="s">
        <v>3</v>
      </c>
      <c r="D2" s="31" t="s">
        <v>4</v>
      </c>
      <c r="E2" s="31" t="s">
        <v>5</v>
      </c>
      <c r="F2" s="31" t="s">
        <v>6</v>
      </c>
      <c r="G2" s="31" t="s">
        <v>7</v>
      </c>
      <c r="H2" s="31" t="s">
        <v>8</v>
      </c>
      <c r="I2" s="32" t="s">
        <v>9</v>
      </c>
      <c r="J2" s="32" t="s">
        <v>10</v>
      </c>
      <c r="K2" s="32" t="s">
        <v>11</v>
      </c>
      <c r="L2" s="31" t="s">
        <v>12</v>
      </c>
      <c r="M2" s="31" t="s">
        <v>13</v>
      </c>
      <c r="N2" s="31" t="s">
        <v>14</v>
      </c>
      <c r="O2" s="31" t="s">
        <v>15</v>
      </c>
      <c r="P2" s="31" t="s">
        <v>16</v>
      </c>
      <c r="Q2" s="31" t="s">
        <v>17</v>
      </c>
      <c r="R2" s="31" t="s">
        <v>18</v>
      </c>
    </row>
    <row r="3" s="27" customFormat="1" ht="48" spans="1:21">
      <c r="A3" s="33">
        <f t="shared" ref="A3:A22" si="0">ROW()-2</f>
        <v>1</v>
      </c>
      <c r="B3" s="34" t="s">
        <v>19</v>
      </c>
      <c r="C3" s="34" t="s">
        <v>20</v>
      </c>
      <c r="D3" s="34">
        <v>117.97</v>
      </c>
      <c r="E3" s="34">
        <v>5894.326</v>
      </c>
      <c r="F3" s="34">
        <v>695354</v>
      </c>
      <c r="G3" s="34" t="s">
        <v>21</v>
      </c>
      <c r="H3" s="35">
        <v>45814</v>
      </c>
      <c r="I3" s="36">
        <f t="shared" ref="I3:I11" si="1">F3*0.01</f>
        <v>6953.54</v>
      </c>
      <c r="J3" s="36"/>
      <c r="K3" s="36">
        <f>I3-J3</f>
        <v>6953.54</v>
      </c>
      <c r="L3" s="34" t="s">
        <v>22</v>
      </c>
      <c r="M3" s="56" t="s">
        <v>23</v>
      </c>
      <c r="N3" s="37" t="s">
        <v>24</v>
      </c>
      <c r="O3" s="34">
        <v>18106423363</v>
      </c>
      <c r="P3" s="34" t="s">
        <v>25</v>
      </c>
      <c r="Q3" s="38">
        <v>45778</v>
      </c>
      <c r="R3" s="34" t="s">
        <v>26</v>
      </c>
      <c r="S3" s="28"/>
    </row>
    <row r="4" s="27" customFormat="1" ht="24" spans="1:21">
      <c r="A4" s="33">
        <f t="shared" si="0"/>
        <v>2</v>
      </c>
      <c r="B4" s="39" t="s">
        <v>27</v>
      </c>
      <c r="C4" s="39" t="s">
        <v>28</v>
      </c>
      <c r="D4" s="39">
        <v>132.34</v>
      </c>
      <c r="E4" s="39">
        <v>5000</v>
      </c>
      <c r="F4" s="39">
        <v>661700</v>
      </c>
      <c r="G4" s="39" t="s">
        <v>29</v>
      </c>
      <c r="H4" s="40">
        <v>45799</v>
      </c>
      <c r="I4" s="41">
        <f t="shared" si="1"/>
        <v>6617</v>
      </c>
      <c r="J4" s="42">
        <v>1048.24</v>
      </c>
      <c r="K4" s="36">
        <f t="shared" ref="K4:K22" si="2">I4-J4</f>
        <v>5568.76</v>
      </c>
      <c r="L4" s="57" t="s">
        <v>30</v>
      </c>
      <c r="M4" s="57" t="s">
        <v>31</v>
      </c>
      <c r="N4" s="39" t="s">
        <v>32</v>
      </c>
      <c r="O4" s="39">
        <v>18096889796</v>
      </c>
      <c r="P4" s="34" t="s">
        <v>25</v>
      </c>
      <c r="Q4" s="38">
        <v>45811</v>
      </c>
      <c r="R4" s="39" t="s">
        <v>33</v>
      </c>
      <c r="S4" s="28"/>
      <c r="T4" s="43"/>
      <c r="U4" s="44"/>
    </row>
    <row r="5" s="27" customFormat="1" ht="48" spans="1:21">
      <c r="A5" s="33">
        <f t="shared" si="0"/>
        <v>3</v>
      </c>
      <c r="B5" s="34" t="s">
        <v>34</v>
      </c>
      <c r="C5" s="34" t="s">
        <v>35</v>
      </c>
      <c r="D5" s="34">
        <v>126.91</v>
      </c>
      <c r="E5" s="34">
        <v>5800</v>
      </c>
      <c r="F5" s="34">
        <v>736078</v>
      </c>
      <c r="G5" s="34" t="s">
        <v>21</v>
      </c>
      <c r="H5" s="40">
        <v>45830</v>
      </c>
      <c r="I5" s="42">
        <f t="shared" si="1"/>
        <v>7360.78</v>
      </c>
      <c r="J5" s="45"/>
      <c r="K5" s="36">
        <f t="shared" si="2"/>
        <v>7360.78</v>
      </c>
      <c r="L5" s="34" t="s">
        <v>22</v>
      </c>
      <c r="M5" s="56" t="s">
        <v>23</v>
      </c>
      <c r="N5" s="34" t="s">
        <v>24</v>
      </c>
      <c r="O5" s="34">
        <v>18106423363</v>
      </c>
      <c r="P5" s="34" t="s">
        <v>25</v>
      </c>
      <c r="Q5" s="38">
        <v>45836</v>
      </c>
      <c r="R5" s="34" t="s">
        <v>36</v>
      </c>
      <c r="S5" s="28"/>
    </row>
    <row r="6" s="27" customFormat="1" ht="24" spans="1:21">
      <c r="A6" s="33">
        <f t="shared" si="0"/>
        <v>4</v>
      </c>
      <c r="B6" s="34" t="s">
        <v>37</v>
      </c>
      <c r="C6" s="34" t="s">
        <v>38</v>
      </c>
      <c r="D6" s="34">
        <v>126.91</v>
      </c>
      <c r="E6" s="34">
        <v>5815.145</v>
      </c>
      <c r="F6" s="34">
        <v>738000</v>
      </c>
      <c r="G6" s="34" t="s">
        <v>39</v>
      </c>
      <c r="H6" s="46">
        <v>45816</v>
      </c>
      <c r="I6" s="47">
        <v>3000</v>
      </c>
      <c r="J6" s="36">
        <v>434.06</v>
      </c>
      <c r="K6" s="36">
        <f t="shared" si="2"/>
        <v>2565.94</v>
      </c>
      <c r="L6" s="56" t="s">
        <v>40</v>
      </c>
      <c r="M6" s="56" t="s">
        <v>41</v>
      </c>
      <c r="N6" s="34" t="s">
        <v>32</v>
      </c>
      <c r="O6" s="34">
        <v>17599964133</v>
      </c>
      <c r="P6" s="39" t="s">
        <v>25</v>
      </c>
      <c r="Q6" s="38">
        <v>45864</v>
      </c>
      <c r="R6" s="34" t="s">
        <v>42</v>
      </c>
      <c r="S6" s="28"/>
      <c r="T6" s="43"/>
    </row>
    <row r="7" s="27" customFormat="1" ht="23" customHeight="1" spans="1:21">
      <c r="A7" s="33">
        <f t="shared" si="0"/>
        <v>5</v>
      </c>
      <c r="B7" s="34" t="s">
        <v>43</v>
      </c>
      <c r="C7" s="34" t="s">
        <v>44</v>
      </c>
      <c r="D7" s="34">
        <v>126.5</v>
      </c>
      <c r="E7" s="34">
        <v>5770.75</v>
      </c>
      <c r="F7" s="34">
        <v>730000</v>
      </c>
      <c r="G7" s="34" t="s">
        <v>45</v>
      </c>
      <c r="H7" s="46">
        <v>45885</v>
      </c>
      <c r="I7" s="41">
        <f t="shared" si="1"/>
        <v>7300</v>
      </c>
      <c r="J7" s="45">
        <v>1156.44</v>
      </c>
      <c r="K7" s="36">
        <f t="shared" si="2"/>
        <v>6143.56</v>
      </c>
      <c r="L7" s="56" t="s">
        <v>46</v>
      </c>
      <c r="M7" s="56" t="s">
        <v>47</v>
      </c>
      <c r="N7" s="34" t="s">
        <v>48</v>
      </c>
      <c r="O7" s="34">
        <v>15299116353</v>
      </c>
      <c r="P7" s="39" t="s">
        <v>25</v>
      </c>
      <c r="Q7" s="38">
        <v>45885</v>
      </c>
      <c r="R7" s="34" t="s">
        <v>49</v>
      </c>
      <c r="S7" s="28"/>
      <c r="T7" s="43"/>
      <c r="U7" s="44"/>
    </row>
    <row r="8" s="27" customFormat="1" ht="24" spans="1:21">
      <c r="A8" s="33">
        <f t="shared" si="0"/>
        <v>6</v>
      </c>
      <c r="B8" s="34" t="s">
        <v>50</v>
      </c>
      <c r="C8" s="34" t="s">
        <v>51</v>
      </c>
      <c r="D8" s="34">
        <v>126.91</v>
      </c>
      <c r="E8" s="34">
        <v>6066</v>
      </c>
      <c r="F8" s="34">
        <v>769836</v>
      </c>
      <c r="G8" s="34" t="s">
        <v>27</v>
      </c>
      <c r="H8" s="40">
        <v>45811</v>
      </c>
      <c r="I8" s="47">
        <f t="shared" si="1"/>
        <v>7698.36</v>
      </c>
      <c r="J8" s="36">
        <v>1219.48</v>
      </c>
      <c r="K8" s="36">
        <f t="shared" si="2"/>
        <v>6478.88</v>
      </c>
      <c r="L8" s="58" t="s">
        <v>52</v>
      </c>
      <c r="M8" s="48" t="s">
        <v>53</v>
      </c>
      <c r="N8" s="34" t="s">
        <v>32</v>
      </c>
      <c r="O8" s="34">
        <v>18864124134</v>
      </c>
      <c r="P8" s="39" t="s">
        <v>25</v>
      </c>
      <c r="Q8" s="38">
        <v>45819</v>
      </c>
      <c r="R8" s="34" t="s">
        <v>33</v>
      </c>
      <c r="S8" s="28"/>
      <c r="T8" s="43"/>
    </row>
    <row r="9" s="27" customFormat="1" ht="48" spans="1:21">
      <c r="A9" s="33">
        <f t="shared" si="0"/>
        <v>7</v>
      </c>
      <c r="B9" s="34" t="s">
        <v>54</v>
      </c>
      <c r="C9" s="34" t="s">
        <v>55</v>
      </c>
      <c r="D9" s="34">
        <v>126.5</v>
      </c>
      <c r="E9" s="34">
        <v>5928.85</v>
      </c>
      <c r="F9" s="34">
        <v>750000</v>
      </c>
      <c r="G9" s="34" t="s">
        <v>56</v>
      </c>
      <c r="H9" s="46">
        <v>45837</v>
      </c>
      <c r="I9" s="36">
        <f t="shared" si="1"/>
        <v>7500</v>
      </c>
      <c r="J9" s="36"/>
      <c r="K9" s="36">
        <f t="shared" si="2"/>
        <v>7500</v>
      </c>
      <c r="L9" s="34" t="s">
        <v>57</v>
      </c>
      <c r="M9" s="47" t="s">
        <v>58</v>
      </c>
      <c r="N9" s="34" t="s">
        <v>59</v>
      </c>
      <c r="O9" s="34">
        <v>18040857719</v>
      </c>
      <c r="P9" s="31" t="s">
        <v>25</v>
      </c>
      <c r="Q9" s="38">
        <v>45845</v>
      </c>
      <c r="R9" s="34" t="s">
        <v>36</v>
      </c>
      <c r="S9" s="28"/>
    </row>
    <row r="10" s="27" customFormat="1" ht="24" spans="1:21">
      <c r="A10" s="33">
        <f t="shared" si="0"/>
        <v>8</v>
      </c>
      <c r="B10" s="39" t="s">
        <v>60</v>
      </c>
      <c r="C10" s="39" t="s">
        <v>61</v>
      </c>
      <c r="D10" s="39">
        <v>133.94</v>
      </c>
      <c r="E10" s="39">
        <v>5850</v>
      </c>
      <c r="F10" s="39">
        <v>783549</v>
      </c>
      <c r="G10" s="39" t="s">
        <v>62</v>
      </c>
      <c r="H10" s="46">
        <v>45867</v>
      </c>
      <c r="I10" s="41">
        <f t="shared" si="1"/>
        <v>7835.49</v>
      </c>
      <c r="J10" s="42">
        <v>1241.19</v>
      </c>
      <c r="K10" s="36">
        <f t="shared" si="2"/>
        <v>6594.3</v>
      </c>
      <c r="L10" s="57" t="s">
        <v>63</v>
      </c>
      <c r="M10" s="57" t="s">
        <v>64</v>
      </c>
      <c r="N10" s="39" t="s">
        <v>32</v>
      </c>
      <c r="O10" s="39">
        <v>18196275202</v>
      </c>
      <c r="P10" s="39" t="s">
        <v>25</v>
      </c>
      <c r="Q10" s="38">
        <v>45873</v>
      </c>
      <c r="R10" s="39" t="s">
        <v>36</v>
      </c>
      <c r="S10" s="28"/>
      <c r="T10" s="43"/>
    </row>
    <row r="11" s="27" customFormat="1" ht="48" spans="1:21">
      <c r="A11" s="33">
        <f t="shared" si="0"/>
        <v>9</v>
      </c>
      <c r="B11" s="39" t="s">
        <v>65</v>
      </c>
      <c r="C11" s="39" t="s">
        <v>66</v>
      </c>
      <c r="D11" s="39">
        <v>162.14</v>
      </c>
      <c r="E11" s="39">
        <v>5750</v>
      </c>
      <c r="F11" s="39">
        <v>932305</v>
      </c>
      <c r="G11" s="39" t="s">
        <v>21</v>
      </c>
      <c r="H11" s="46">
        <v>45814</v>
      </c>
      <c r="I11" s="42">
        <f t="shared" si="1"/>
        <v>9323.05</v>
      </c>
      <c r="J11" s="42"/>
      <c r="K11" s="36">
        <f t="shared" si="2"/>
        <v>9323.05</v>
      </c>
      <c r="L11" s="39" t="s">
        <v>22</v>
      </c>
      <c r="M11" s="57" t="s">
        <v>23</v>
      </c>
      <c r="N11" s="39" t="s">
        <v>24</v>
      </c>
      <c r="O11" s="39">
        <v>18106423363</v>
      </c>
      <c r="P11" s="39" t="s">
        <v>25</v>
      </c>
      <c r="Q11" s="38">
        <v>45834</v>
      </c>
      <c r="R11" s="39" t="s">
        <v>36</v>
      </c>
      <c r="S11" s="28"/>
    </row>
    <row r="12" s="27" customFormat="1" ht="24" spans="1:21">
      <c r="A12" s="33">
        <f t="shared" si="0"/>
        <v>10</v>
      </c>
      <c r="B12" s="39" t="s">
        <v>67</v>
      </c>
      <c r="C12" s="49" t="s">
        <v>68</v>
      </c>
      <c r="D12" s="49">
        <v>127.07</v>
      </c>
      <c r="E12" s="49">
        <v>7796.66</v>
      </c>
      <c r="F12" s="50">
        <v>990722</v>
      </c>
      <c r="G12" s="39" t="s">
        <v>69</v>
      </c>
      <c r="H12" s="51">
        <v>45779</v>
      </c>
      <c r="I12" s="41">
        <f>F12*2%</f>
        <v>19814.44</v>
      </c>
      <c r="J12" s="42">
        <v>3138.85</v>
      </c>
      <c r="K12" s="36">
        <f>I12-J12</f>
        <v>16675.59</v>
      </c>
      <c r="L12" s="59" t="s">
        <v>70</v>
      </c>
      <c r="M12" s="59" t="s">
        <v>71</v>
      </c>
      <c r="N12" s="41" t="s">
        <v>72</v>
      </c>
      <c r="O12" s="39">
        <v>18096803395</v>
      </c>
      <c r="P12" s="39" t="s">
        <v>25</v>
      </c>
      <c r="Q12" s="38">
        <v>45806</v>
      </c>
      <c r="R12" s="39" t="s">
        <v>73</v>
      </c>
      <c r="S12" s="28"/>
      <c r="T12" s="43"/>
    </row>
    <row r="13" s="27" customFormat="1" ht="24" spans="1:21">
      <c r="A13" s="33">
        <f t="shared" si="0"/>
        <v>11</v>
      </c>
      <c r="B13" s="39" t="s">
        <v>74</v>
      </c>
      <c r="C13" s="49" t="s">
        <v>75</v>
      </c>
      <c r="D13" s="39">
        <v>45.74</v>
      </c>
      <c r="E13" s="39">
        <v>23868.2</v>
      </c>
      <c r="F13" s="39">
        <v>1091732</v>
      </c>
      <c r="G13" s="52" t="s">
        <v>76</v>
      </c>
      <c r="H13" s="51">
        <v>45626</v>
      </c>
      <c r="I13" s="41">
        <f t="shared" ref="I13:I17" si="3">F13*0.02</f>
        <v>21834.64</v>
      </c>
      <c r="J13" s="42">
        <v>3459.01</v>
      </c>
      <c r="K13" s="36">
        <f t="shared" si="2"/>
        <v>18375.63</v>
      </c>
      <c r="L13" s="57" t="s">
        <v>77</v>
      </c>
      <c r="M13" s="57" t="s">
        <v>78</v>
      </c>
      <c r="N13" s="39" t="s">
        <v>48</v>
      </c>
      <c r="O13" s="39">
        <v>18196493456</v>
      </c>
      <c r="P13" s="39" t="s">
        <v>25</v>
      </c>
      <c r="Q13" s="38">
        <v>45863</v>
      </c>
      <c r="R13" s="39" t="s">
        <v>79</v>
      </c>
      <c r="S13" s="28"/>
      <c r="T13" s="43"/>
    </row>
    <row r="14" s="27" customFormat="1" ht="24" spans="1:21">
      <c r="A14" s="33">
        <f t="shared" si="0"/>
        <v>12</v>
      </c>
      <c r="B14" s="39" t="s">
        <v>74</v>
      </c>
      <c r="C14" s="49" t="s">
        <v>80</v>
      </c>
      <c r="D14" s="39">
        <v>45.74</v>
      </c>
      <c r="E14" s="39">
        <v>24059.7</v>
      </c>
      <c r="F14" s="39">
        <v>1100491</v>
      </c>
      <c r="G14" s="52" t="s">
        <v>76</v>
      </c>
      <c r="H14" s="51">
        <v>45626</v>
      </c>
      <c r="I14" s="41">
        <f t="shared" si="3"/>
        <v>22009.82</v>
      </c>
      <c r="J14" s="42">
        <v>3333.07</v>
      </c>
      <c r="K14" s="36">
        <f t="shared" si="2"/>
        <v>18676.75</v>
      </c>
      <c r="L14" s="57" t="s">
        <v>77</v>
      </c>
      <c r="M14" s="57" t="s">
        <v>78</v>
      </c>
      <c r="N14" s="39" t="s">
        <v>48</v>
      </c>
      <c r="O14" s="39">
        <v>18196493456</v>
      </c>
      <c r="P14" s="39" t="s">
        <v>25</v>
      </c>
      <c r="Q14" s="38">
        <v>45863</v>
      </c>
      <c r="R14" s="39" t="s">
        <v>79</v>
      </c>
      <c r="S14" s="28"/>
      <c r="T14" s="43"/>
    </row>
    <row r="15" s="27" customFormat="1" ht="24" spans="1:21">
      <c r="A15" s="33">
        <f t="shared" si="0"/>
        <v>13</v>
      </c>
      <c r="B15" s="39" t="s">
        <v>74</v>
      </c>
      <c r="C15" s="49" t="s">
        <v>81</v>
      </c>
      <c r="D15" s="49">
        <v>45.23</v>
      </c>
      <c r="E15" s="49">
        <v>17395.93</v>
      </c>
      <c r="F15" s="50">
        <v>786818</v>
      </c>
      <c r="G15" s="52" t="s">
        <v>76</v>
      </c>
      <c r="H15" s="51">
        <v>45626</v>
      </c>
      <c r="I15" s="47">
        <f t="shared" si="3"/>
        <v>15736.36</v>
      </c>
      <c r="J15" s="45">
        <v>3486.73</v>
      </c>
      <c r="K15" s="36">
        <f t="shared" si="2"/>
        <v>12249.63</v>
      </c>
      <c r="L15" s="57" t="s">
        <v>77</v>
      </c>
      <c r="M15" s="56" t="s">
        <v>78</v>
      </c>
      <c r="N15" s="39" t="s">
        <v>48</v>
      </c>
      <c r="O15" s="31">
        <v>18196493456</v>
      </c>
      <c r="P15" s="39" t="s">
        <v>25</v>
      </c>
      <c r="Q15" s="38">
        <v>45782</v>
      </c>
      <c r="R15" s="34" t="s">
        <v>79</v>
      </c>
      <c r="S15" s="28"/>
    </row>
    <row r="16" s="27" customFormat="1" ht="24" spans="1:21">
      <c r="A16" s="33">
        <f t="shared" si="0"/>
        <v>14</v>
      </c>
      <c r="B16" s="39" t="s">
        <v>74</v>
      </c>
      <c r="C16" s="49" t="s">
        <v>82</v>
      </c>
      <c r="D16" s="49">
        <v>45.23</v>
      </c>
      <c r="E16" s="49">
        <v>17300.61</v>
      </c>
      <c r="F16" s="50">
        <v>782507</v>
      </c>
      <c r="G16" s="52" t="s">
        <v>76</v>
      </c>
      <c r="H16" s="51">
        <v>45626</v>
      </c>
      <c r="I16" s="47">
        <f t="shared" si="3"/>
        <v>15650.14</v>
      </c>
      <c r="J16" s="45">
        <v>2492.83</v>
      </c>
      <c r="K16" s="36">
        <f t="shared" si="2"/>
        <v>13157.31</v>
      </c>
      <c r="L16" s="57" t="s">
        <v>77</v>
      </c>
      <c r="M16" s="57" t="s">
        <v>78</v>
      </c>
      <c r="N16" s="39" t="s">
        <v>48</v>
      </c>
      <c r="O16" s="39">
        <v>18196493456</v>
      </c>
      <c r="P16" s="39" t="s">
        <v>25</v>
      </c>
      <c r="Q16" s="38">
        <v>45779</v>
      </c>
      <c r="R16" s="34" t="s">
        <v>79</v>
      </c>
      <c r="S16" s="28"/>
    </row>
    <row r="17" s="27" customFormat="1" ht="24" spans="1:19">
      <c r="A17" s="33">
        <f t="shared" si="0"/>
        <v>15</v>
      </c>
      <c r="B17" s="39" t="s">
        <v>74</v>
      </c>
      <c r="C17" s="49" t="s">
        <v>83</v>
      </c>
      <c r="D17" s="49">
        <v>45.74</v>
      </c>
      <c r="E17" s="49">
        <v>23000</v>
      </c>
      <c r="F17" s="50">
        <v>1052020</v>
      </c>
      <c r="G17" s="52" t="s">
        <v>76</v>
      </c>
      <c r="H17" s="51">
        <v>45626</v>
      </c>
      <c r="I17" s="41">
        <f t="shared" si="3"/>
        <v>21040.4</v>
      </c>
      <c r="J17" s="42">
        <v>2479.21</v>
      </c>
      <c r="K17" s="36">
        <f t="shared" si="2"/>
        <v>18561.19</v>
      </c>
      <c r="L17" s="57" t="s">
        <v>77</v>
      </c>
      <c r="M17" s="57" t="s">
        <v>78</v>
      </c>
      <c r="N17" s="39" t="s">
        <v>48</v>
      </c>
      <c r="O17" s="39">
        <v>18196493456</v>
      </c>
      <c r="P17" s="34" t="s">
        <v>25</v>
      </c>
      <c r="Q17" s="38">
        <v>45826</v>
      </c>
      <c r="R17" s="39" t="s">
        <v>79</v>
      </c>
      <c r="S17" s="28"/>
    </row>
    <row r="18" s="26" customFormat="1" ht="22" customHeight="1" spans="1:19">
      <c r="A18" s="33">
        <f t="shared" si="0"/>
        <v>16</v>
      </c>
      <c r="B18" s="34" t="s">
        <v>84</v>
      </c>
      <c r="C18" s="33" t="s">
        <v>85</v>
      </c>
      <c r="D18" s="33">
        <v>117.6</v>
      </c>
      <c r="E18" s="33">
        <v>5578.23</v>
      </c>
      <c r="F18" s="33">
        <v>656000</v>
      </c>
      <c r="G18" s="33" t="s">
        <v>86</v>
      </c>
      <c r="H18" s="35">
        <v>45900</v>
      </c>
      <c r="I18" s="36">
        <v>3000</v>
      </c>
      <c r="J18" s="53"/>
      <c r="K18" s="36">
        <f t="shared" si="2"/>
        <v>3000</v>
      </c>
      <c r="L18" s="60" t="s">
        <v>87</v>
      </c>
      <c r="M18" s="33"/>
      <c r="N18" s="37"/>
      <c r="O18" s="33">
        <v>18742870287</v>
      </c>
      <c r="P18" s="33" t="s">
        <v>88</v>
      </c>
      <c r="Q18" s="38">
        <v>45900</v>
      </c>
      <c r="R18" s="33" t="s">
        <v>49</v>
      </c>
    </row>
    <row r="19" s="27" customFormat="1" ht="24" spans="1:19">
      <c r="A19" s="33">
        <f t="shared" si="0"/>
        <v>17</v>
      </c>
      <c r="B19" s="39" t="s">
        <v>89</v>
      </c>
      <c r="C19" s="39" t="s">
        <v>90</v>
      </c>
      <c r="D19" s="39">
        <v>153.46</v>
      </c>
      <c r="E19" s="39">
        <v>4730.875</v>
      </c>
      <c r="F19" s="39">
        <v>726000</v>
      </c>
      <c r="G19" s="39" t="s">
        <v>91</v>
      </c>
      <c r="H19" s="46">
        <v>45760</v>
      </c>
      <c r="I19" s="42">
        <v>3000</v>
      </c>
      <c r="J19" s="42"/>
      <c r="K19" s="36">
        <f t="shared" si="2"/>
        <v>3000</v>
      </c>
      <c r="L19" s="57" t="s">
        <v>92</v>
      </c>
      <c r="M19" s="39"/>
      <c r="N19" s="39"/>
      <c r="O19" s="39">
        <v>18139407321</v>
      </c>
      <c r="P19" s="34" t="s">
        <v>88</v>
      </c>
      <c r="Q19" s="38">
        <v>45778</v>
      </c>
      <c r="R19" s="39" t="s">
        <v>33</v>
      </c>
      <c r="S19" s="28"/>
    </row>
    <row r="20" s="27" customFormat="1" ht="24" spans="1:19">
      <c r="A20" s="33">
        <f t="shared" si="0"/>
        <v>18</v>
      </c>
      <c r="B20" s="39" t="s">
        <v>93</v>
      </c>
      <c r="C20" s="39" t="s">
        <v>94</v>
      </c>
      <c r="D20" s="39">
        <v>126.5</v>
      </c>
      <c r="E20" s="39">
        <v>5451.1</v>
      </c>
      <c r="F20" s="39">
        <v>689564</v>
      </c>
      <c r="G20" s="39" t="s">
        <v>95</v>
      </c>
      <c r="H20" s="46">
        <v>45778</v>
      </c>
      <c r="I20" s="36">
        <v>3000</v>
      </c>
      <c r="J20" s="45"/>
      <c r="K20" s="36">
        <f t="shared" si="2"/>
        <v>3000</v>
      </c>
      <c r="L20" s="39" t="s">
        <v>96</v>
      </c>
      <c r="M20" s="39"/>
      <c r="N20" s="39"/>
      <c r="O20" s="39">
        <v>18699678334</v>
      </c>
      <c r="P20" s="39" t="s">
        <v>88</v>
      </c>
      <c r="Q20" s="38">
        <v>45778</v>
      </c>
      <c r="R20" s="39" t="s">
        <v>33</v>
      </c>
      <c r="S20" s="28"/>
    </row>
    <row r="21" s="27" customFormat="1" ht="24" spans="1:19">
      <c r="A21" s="33">
        <f t="shared" si="0"/>
        <v>19</v>
      </c>
      <c r="B21" s="39" t="s">
        <v>97</v>
      </c>
      <c r="C21" s="49" t="s">
        <v>98</v>
      </c>
      <c r="D21" s="49">
        <v>137.88</v>
      </c>
      <c r="E21" s="49">
        <v>5800</v>
      </c>
      <c r="F21" s="50">
        <v>799704</v>
      </c>
      <c r="G21" s="39" t="s">
        <v>99</v>
      </c>
      <c r="H21" s="46">
        <v>45724</v>
      </c>
      <c r="I21" s="36">
        <f>F21*0.01</f>
        <v>7997.04</v>
      </c>
      <c r="J21" s="45"/>
      <c r="K21" s="36">
        <f t="shared" si="2"/>
        <v>7997.04</v>
      </c>
      <c r="L21" s="59" t="s">
        <v>100</v>
      </c>
      <c r="M21" s="41"/>
      <c r="N21" s="54"/>
      <c r="O21" s="39">
        <v>18997605076</v>
      </c>
      <c r="P21" s="39" t="s">
        <v>88</v>
      </c>
      <c r="Q21" s="38">
        <v>45742</v>
      </c>
      <c r="R21" s="39" t="s">
        <v>101</v>
      </c>
      <c r="S21" s="28"/>
    </row>
    <row r="22" s="27" customFormat="1" ht="24" spans="1:19">
      <c r="A22" s="31">
        <f t="shared" si="0"/>
        <v>20</v>
      </c>
      <c r="B22" s="39" t="s">
        <v>102</v>
      </c>
      <c r="C22" s="39" t="s">
        <v>103</v>
      </c>
      <c r="D22" s="39">
        <v>117.84</v>
      </c>
      <c r="E22" s="39">
        <v>6850</v>
      </c>
      <c r="F22" s="39">
        <v>807204</v>
      </c>
      <c r="G22" s="39" t="s">
        <v>104</v>
      </c>
      <c r="H22" s="40">
        <v>45623</v>
      </c>
      <c r="I22" s="42">
        <v>3000</v>
      </c>
      <c r="J22" s="42"/>
      <c r="K22" s="36">
        <f t="shared" si="2"/>
        <v>3000</v>
      </c>
      <c r="L22" s="57" t="s">
        <v>105</v>
      </c>
      <c r="M22" s="39"/>
      <c r="N22" s="39"/>
      <c r="O22" s="39">
        <v>18196240028</v>
      </c>
      <c r="P22" s="39" t="s">
        <v>88</v>
      </c>
      <c r="Q22" s="38">
        <v>45782</v>
      </c>
      <c r="R22" s="39" t="s">
        <v>106</v>
      </c>
      <c r="S22" s="28"/>
    </row>
    <row r="23" s="27" customFormat="1" spans="1:19">
      <c r="A23" s="55"/>
      <c r="B23" s="39"/>
      <c r="C23" s="39"/>
      <c r="D23" s="39"/>
      <c r="E23" s="39"/>
      <c r="F23" s="39"/>
      <c r="G23" s="39"/>
      <c r="H23" s="39"/>
      <c r="I23" s="42">
        <f>SUM(I3:I22)</f>
        <v>199671.06</v>
      </c>
      <c r="J23" s="42">
        <f>SUM(J3:J22)</f>
        <v>23489.11</v>
      </c>
      <c r="K23" s="42">
        <f>SUM(K3:K22)</f>
        <v>176181.95</v>
      </c>
      <c r="L23" s="39"/>
      <c r="M23" s="39"/>
      <c r="N23" s="39"/>
      <c r="O23" s="39"/>
      <c r="P23" s="39"/>
      <c r="Q23" s="39"/>
      <c r="R23" s="39"/>
      <c r="S23" s="28"/>
    </row>
  </sheetData>
  <autoFilter xmlns:etc="http://www.wps.cn/officeDocument/2017/etCustomData" ref="A2:S25" etc:filterBottomFollowUsedRange="0">
    <extLst/>
  </autoFilter>
  <mergeCells count="1">
    <mergeCell ref="A1:R1"/>
  </mergeCells>
  <dataValidations count="1">
    <dataValidation type="decimal" operator="between" allowBlank="1" showInputMessage="1" showErrorMessage="1" promptTitle="输入数据" prompt="不得输入空格、字体、字母" sqref="H3 H16 H6:H7 H13:H14 H20:H21">
      <formula1>-1000000</formula1>
      <formula2>100000000</formula2>
    </dataValidation>
  </dataValidations>
  <pageMargins left="0.7" right="0.7" top="0.75" bottom="0.75" header="0.3" footer="0.3"/>
  <pageSetup paperSize="9" scale="72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N41"/>
  <sheetViews>
    <sheetView workbookViewId="0">
      <selection activeCell="I55" sqref="I55"/>
    </sheetView>
  </sheetViews>
  <sheetFormatPr defaultColWidth="8" defaultRowHeight="12.75" customHeight="1"/>
  <cols>
    <col min="1" max="1" width="8" style="20"/>
    <col min="2" max="2" width="12.875" style="20" customWidth="1"/>
    <col min="3" max="3" width="8" style="20"/>
    <col min="4" max="4" width="19.75" style="20" customWidth="1"/>
    <col min="5" max="5" width="19.5" style="20" customWidth="1"/>
    <col min="6" max="6" width="10.125" style="20" customWidth="1"/>
    <col min="7" max="7" width="17.75" style="20" customWidth="1"/>
    <col min="8" max="8" width="26" style="20" customWidth="1"/>
    <col min="9" max="9" width="8.375" style="20"/>
    <col min="10" max="11" width="8" style="20"/>
    <col min="12" max="12" width="11.125" style="20"/>
    <col min="13" max="16384" width="8" style="20"/>
  </cols>
  <sheetData>
    <row r="1" s="20" customFormat="1" customHeight="1" spans="1:14">
      <c r="A1" s="21" t="s">
        <v>1</v>
      </c>
      <c r="B1" s="21" t="s">
        <v>107</v>
      </c>
      <c r="C1" s="21" t="s">
        <v>108</v>
      </c>
      <c r="D1" s="21" t="s">
        <v>109</v>
      </c>
      <c r="E1" s="21" t="s">
        <v>110</v>
      </c>
      <c r="F1" s="21" t="s">
        <v>111</v>
      </c>
      <c r="G1" s="21" t="s">
        <v>112</v>
      </c>
      <c r="H1" s="21" t="s">
        <v>113</v>
      </c>
      <c r="I1" s="21" t="s">
        <v>114</v>
      </c>
      <c r="J1" s="21" t="s">
        <v>115</v>
      </c>
      <c r="K1" s="21" t="s">
        <v>116</v>
      </c>
      <c r="L1" s="21" t="s">
        <v>117</v>
      </c>
      <c r="M1" s="21" t="s">
        <v>118</v>
      </c>
    </row>
    <row r="2" s="20" customFormat="1" customHeight="1" spans="1:14">
      <c r="A2" s="22" t="s">
        <v>119</v>
      </c>
      <c r="B2" s="22" t="s">
        <v>29</v>
      </c>
      <c r="C2" s="22" t="s">
        <v>120</v>
      </c>
      <c r="D2" s="22" t="s">
        <v>30</v>
      </c>
      <c r="E2" s="22" t="s">
        <v>121</v>
      </c>
      <c r="F2" s="22" t="s">
        <v>122</v>
      </c>
      <c r="G2" s="22" t="s">
        <v>123</v>
      </c>
      <c r="H2" s="22" t="s">
        <v>124</v>
      </c>
      <c r="I2" s="23">
        <v>6551.49</v>
      </c>
      <c r="J2" s="22" t="s">
        <v>125</v>
      </c>
      <c r="K2" s="22" t="s">
        <v>126</v>
      </c>
      <c r="L2" s="23">
        <v>6617</v>
      </c>
      <c r="M2" s="22" t="s">
        <v>127</v>
      </c>
      <c r="N2" s="24"/>
    </row>
    <row r="3" s="20" customFormat="1" customHeight="1" spans="1:14">
      <c r="A3" s="21" t="s">
        <v>128</v>
      </c>
      <c r="B3" s="22" t="s">
        <v>27</v>
      </c>
      <c r="C3" s="22" t="s">
        <v>120</v>
      </c>
      <c r="D3" s="22" t="s">
        <v>52</v>
      </c>
      <c r="E3" s="22" t="s">
        <v>129</v>
      </c>
      <c r="F3" s="22" t="s">
        <v>122</v>
      </c>
      <c r="G3" s="22" t="s">
        <v>130</v>
      </c>
      <c r="H3" s="22" t="s">
        <v>131</v>
      </c>
      <c r="I3" s="23">
        <v>7621.78</v>
      </c>
      <c r="J3" s="22" t="s">
        <v>125</v>
      </c>
      <c r="K3" s="22" t="s">
        <v>132</v>
      </c>
      <c r="L3" s="23">
        <v>7698</v>
      </c>
      <c r="M3" s="22" t="s">
        <v>127</v>
      </c>
    </row>
    <row r="4" s="20" customFormat="1" customHeight="1" spans="1:14">
      <c r="A4" s="21" t="s">
        <v>133</v>
      </c>
      <c r="B4" s="22" t="s">
        <v>69</v>
      </c>
      <c r="C4" s="22" t="s">
        <v>120</v>
      </c>
      <c r="D4" s="22" t="s">
        <v>70</v>
      </c>
      <c r="E4" s="22" t="s">
        <v>134</v>
      </c>
      <c r="F4" s="22" t="s">
        <v>122</v>
      </c>
      <c r="G4" s="22" t="s">
        <v>135</v>
      </c>
      <c r="H4" s="22" t="s">
        <v>124</v>
      </c>
      <c r="I4" s="23">
        <v>19617.82</v>
      </c>
      <c r="J4" s="22" t="s">
        <v>125</v>
      </c>
      <c r="K4" s="22" t="s">
        <v>136</v>
      </c>
      <c r="L4" s="23">
        <v>19814</v>
      </c>
      <c r="M4" s="22" t="s">
        <v>127</v>
      </c>
    </row>
    <row r="5" s="20" customFormat="1" hidden="1" customHeight="1" spans="1:14">
      <c r="A5" s="21" t="s">
        <v>137</v>
      </c>
      <c r="B5" s="21" t="s">
        <v>39</v>
      </c>
      <c r="C5" s="21" t="s">
        <v>120</v>
      </c>
      <c r="D5" s="21" t="s">
        <v>40</v>
      </c>
      <c r="E5" s="21" t="s">
        <v>138</v>
      </c>
      <c r="F5" s="21" t="s">
        <v>122</v>
      </c>
      <c r="G5" s="21" t="s">
        <v>139</v>
      </c>
      <c r="H5" s="21" t="s">
        <v>140</v>
      </c>
      <c r="I5" s="25">
        <v>2970.3</v>
      </c>
      <c r="J5" s="21" t="s">
        <v>125</v>
      </c>
      <c r="K5" s="21" t="s">
        <v>141</v>
      </c>
      <c r="L5" s="25">
        <v>3000</v>
      </c>
      <c r="M5" s="21" t="s">
        <v>127</v>
      </c>
    </row>
    <row r="6" s="20" customFormat="1" customHeight="1" spans="1:14">
      <c r="A6" s="21" t="s">
        <v>142</v>
      </c>
      <c r="B6" s="22" t="s">
        <v>62</v>
      </c>
      <c r="C6" s="22" t="s">
        <v>120</v>
      </c>
      <c r="D6" s="22" t="s">
        <v>63</v>
      </c>
      <c r="E6" s="22" t="s">
        <v>143</v>
      </c>
      <c r="F6" s="22" t="s">
        <v>122</v>
      </c>
      <c r="G6" s="22" t="s">
        <v>139</v>
      </c>
      <c r="H6" s="22" t="s">
        <v>131</v>
      </c>
      <c r="I6" s="23">
        <v>7757.43</v>
      </c>
      <c r="J6" s="22" t="s">
        <v>125</v>
      </c>
      <c r="K6" s="22" t="s">
        <v>144</v>
      </c>
      <c r="L6" s="23">
        <v>7835</v>
      </c>
      <c r="M6" s="22" t="s">
        <v>127</v>
      </c>
    </row>
    <row r="7" s="20" customFormat="1" customHeight="1" spans="1:14">
      <c r="A7" s="21" t="s">
        <v>145</v>
      </c>
      <c r="B7" s="22" t="s">
        <v>39</v>
      </c>
      <c r="C7" s="22" t="s">
        <v>120</v>
      </c>
      <c r="D7" s="22" t="s">
        <v>40</v>
      </c>
      <c r="E7" s="22" t="s">
        <v>146</v>
      </c>
      <c r="F7" s="22" t="s">
        <v>122</v>
      </c>
      <c r="G7" s="22" t="s">
        <v>139</v>
      </c>
      <c r="H7" s="22" t="s">
        <v>124</v>
      </c>
      <c r="I7" s="23">
        <v>2970.3</v>
      </c>
      <c r="J7" s="22" t="s">
        <v>125</v>
      </c>
      <c r="K7" s="22" t="s">
        <v>141</v>
      </c>
      <c r="L7" s="23">
        <v>3000</v>
      </c>
      <c r="M7" s="22" t="s">
        <v>127</v>
      </c>
    </row>
    <row r="8" s="20" customFormat="1" customHeight="1" spans="1:14">
      <c r="A8" s="21" t="s">
        <v>147</v>
      </c>
      <c r="B8" s="22" t="s">
        <v>45</v>
      </c>
      <c r="C8" s="22" t="s">
        <v>120</v>
      </c>
      <c r="D8" s="22" t="s">
        <v>46</v>
      </c>
      <c r="E8" s="22" t="s">
        <v>148</v>
      </c>
      <c r="F8" s="22" t="s">
        <v>122</v>
      </c>
      <c r="G8" s="22" t="s">
        <v>139</v>
      </c>
      <c r="H8" s="22" t="s">
        <v>124</v>
      </c>
      <c r="I8" s="23">
        <v>7227.72</v>
      </c>
      <c r="J8" s="22" t="s">
        <v>125</v>
      </c>
      <c r="K8" s="22" t="s">
        <v>149</v>
      </c>
      <c r="L8" s="23">
        <v>7300</v>
      </c>
      <c r="M8" s="22" t="s">
        <v>127</v>
      </c>
    </row>
    <row r="9" s="20" customFormat="1" hidden="1" customHeight="1" spans="1:14">
      <c r="A9" s="21" t="s">
        <v>150</v>
      </c>
      <c r="B9" s="21" t="s">
        <v>151</v>
      </c>
      <c r="C9" s="21" t="s">
        <v>120</v>
      </c>
      <c r="D9" s="21" t="s">
        <v>152</v>
      </c>
      <c r="E9" s="21" t="s">
        <v>153</v>
      </c>
      <c r="F9" s="21" t="s">
        <v>122</v>
      </c>
      <c r="G9" s="21" t="s">
        <v>154</v>
      </c>
      <c r="H9" s="21" t="s">
        <v>124</v>
      </c>
      <c r="I9" s="25">
        <v>6708.91</v>
      </c>
      <c r="J9" s="21" t="s">
        <v>125</v>
      </c>
      <c r="K9" s="21" t="s">
        <v>155</v>
      </c>
      <c r="L9" s="21" t="s">
        <v>156</v>
      </c>
      <c r="M9" s="21" t="s">
        <v>127</v>
      </c>
    </row>
    <row r="10" s="20" customFormat="1" hidden="1" customHeight="1" spans="1:14">
      <c r="A10" s="21" t="s">
        <v>157</v>
      </c>
      <c r="B10" s="21" t="s">
        <v>158</v>
      </c>
      <c r="C10" s="21" t="s">
        <v>120</v>
      </c>
      <c r="D10" s="21" t="s">
        <v>159</v>
      </c>
      <c r="E10" s="21" t="s">
        <v>160</v>
      </c>
      <c r="F10" s="21" t="s">
        <v>122</v>
      </c>
      <c r="G10" s="21" t="s">
        <v>161</v>
      </c>
      <c r="H10" s="21" t="s">
        <v>124</v>
      </c>
      <c r="I10" s="25">
        <v>7623.76</v>
      </c>
      <c r="J10" s="21" t="s">
        <v>125</v>
      </c>
      <c r="K10" s="21" t="s">
        <v>162</v>
      </c>
      <c r="L10" s="21" t="s">
        <v>163</v>
      </c>
      <c r="M10" s="21" t="s">
        <v>127</v>
      </c>
    </row>
    <row r="11" s="20" customFormat="1" hidden="1" customHeight="1" spans="1:14">
      <c r="A11" s="21" t="s">
        <v>164</v>
      </c>
      <c r="B11" s="21" t="s">
        <v>165</v>
      </c>
      <c r="C11" s="21" t="s">
        <v>120</v>
      </c>
      <c r="D11" s="21" t="s">
        <v>166</v>
      </c>
      <c r="E11" s="21" t="s">
        <v>167</v>
      </c>
      <c r="F11" s="21" t="s">
        <v>122</v>
      </c>
      <c r="G11" s="21" t="s">
        <v>168</v>
      </c>
      <c r="H11" s="21" t="s">
        <v>124</v>
      </c>
      <c r="I11" s="25">
        <v>7306.93</v>
      </c>
      <c r="J11" s="21" t="s">
        <v>125</v>
      </c>
      <c r="K11" s="21" t="s">
        <v>169</v>
      </c>
      <c r="L11" s="21" t="s">
        <v>170</v>
      </c>
      <c r="M11" s="21" t="s">
        <v>127</v>
      </c>
    </row>
    <row r="12" s="20" customFormat="1" hidden="1" customHeight="1" spans="1:14">
      <c r="A12" s="21" t="s">
        <v>171</v>
      </c>
      <c r="B12" s="21" t="s">
        <v>172</v>
      </c>
      <c r="C12" s="21" t="s">
        <v>120</v>
      </c>
      <c r="D12" s="21" t="s">
        <v>173</v>
      </c>
      <c r="E12" s="21" t="s">
        <v>174</v>
      </c>
      <c r="F12" s="21" t="s">
        <v>122</v>
      </c>
      <c r="G12" s="21" t="s">
        <v>168</v>
      </c>
      <c r="H12" s="21" t="s">
        <v>124</v>
      </c>
      <c r="I12" s="25">
        <v>17920.79</v>
      </c>
      <c r="J12" s="21" t="s">
        <v>125</v>
      </c>
      <c r="K12" s="21" t="s">
        <v>175</v>
      </c>
      <c r="L12" s="21" t="s">
        <v>176</v>
      </c>
      <c r="M12" s="21" t="s">
        <v>127</v>
      </c>
    </row>
    <row r="13" s="20" customFormat="1" hidden="1" customHeight="1" spans="1:14">
      <c r="A13" s="21" t="s">
        <v>177</v>
      </c>
      <c r="B13" s="21" t="s">
        <v>178</v>
      </c>
      <c r="C13" s="21" t="s">
        <v>120</v>
      </c>
      <c r="D13" s="21" t="s">
        <v>179</v>
      </c>
      <c r="E13" s="21" t="s">
        <v>180</v>
      </c>
      <c r="F13" s="21" t="s">
        <v>122</v>
      </c>
      <c r="G13" s="21" t="s">
        <v>168</v>
      </c>
      <c r="H13" s="21" t="s">
        <v>124</v>
      </c>
      <c r="I13" s="25">
        <v>7960.4</v>
      </c>
      <c r="J13" s="21" t="s">
        <v>125</v>
      </c>
      <c r="K13" s="21" t="s">
        <v>181</v>
      </c>
      <c r="L13" s="21" t="s">
        <v>182</v>
      </c>
      <c r="M13" s="21" t="s">
        <v>127</v>
      </c>
    </row>
    <row r="14" s="20" customFormat="1" hidden="1" customHeight="1" spans="1:14">
      <c r="A14" s="21" t="s">
        <v>183</v>
      </c>
      <c r="B14" s="21" t="s">
        <v>184</v>
      </c>
      <c r="C14" s="21" t="s">
        <v>120</v>
      </c>
      <c r="D14" s="21" t="s">
        <v>185</v>
      </c>
      <c r="E14" s="21" t="s">
        <v>186</v>
      </c>
      <c r="F14" s="21" t="s">
        <v>122</v>
      </c>
      <c r="G14" s="21" t="s">
        <v>168</v>
      </c>
      <c r="H14" s="21" t="s">
        <v>187</v>
      </c>
      <c r="I14" s="25">
        <v>9405.94</v>
      </c>
      <c r="J14" s="21" t="s">
        <v>125</v>
      </c>
      <c r="K14" s="21" t="s">
        <v>188</v>
      </c>
      <c r="L14" s="21" t="s">
        <v>189</v>
      </c>
      <c r="M14" s="21" t="s">
        <v>127</v>
      </c>
    </row>
    <row r="15" s="20" customFormat="1" hidden="1" customHeight="1" spans="1:14">
      <c r="A15" s="21" t="s">
        <v>190</v>
      </c>
      <c r="B15" s="21" t="s">
        <v>191</v>
      </c>
      <c r="C15" s="21" t="s">
        <v>120</v>
      </c>
      <c r="D15" s="21" t="s">
        <v>192</v>
      </c>
      <c r="E15" s="21" t="s">
        <v>193</v>
      </c>
      <c r="F15" s="21" t="s">
        <v>122</v>
      </c>
      <c r="G15" s="21" t="s">
        <v>168</v>
      </c>
      <c r="H15" s="21" t="s">
        <v>124</v>
      </c>
      <c r="I15" s="25">
        <v>10029.7</v>
      </c>
      <c r="J15" s="21" t="s">
        <v>125</v>
      </c>
      <c r="K15" s="21" t="s">
        <v>194</v>
      </c>
      <c r="L15" s="21" t="s">
        <v>195</v>
      </c>
      <c r="M15" s="21" t="s">
        <v>127</v>
      </c>
    </row>
    <row r="16" s="20" customFormat="1" hidden="1" customHeight="1" spans="1:14">
      <c r="A16" s="21" t="s">
        <v>196</v>
      </c>
      <c r="B16" s="21" t="s">
        <v>191</v>
      </c>
      <c r="C16" s="21" t="s">
        <v>120</v>
      </c>
      <c r="D16" s="21" t="s">
        <v>192</v>
      </c>
      <c r="E16" s="21" t="s">
        <v>197</v>
      </c>
      <c r="F16" s="21" t="s">
        <v>122</v>
      </c>
      <c r="G16" s="21" t="s">
        <v>168</v>
      </c>
      <c r="H16" s="21" t="s">
        <v>124</v>
      </c>
      <c r="I16" s="25">
        <v>9603.96</v>
      </c>
      <c r="J16" s="21" t="s">
        <v>125</v>
      </c>
      <c r="K16" s="21" t="s">
        <v>198</v>
      </c>
      <c r="L16" s="21" t="s">
        <v>199</v>
      </c>
      <c r="M16" s="21" t="s">
        <v>127</v>
      </c>
    </row>
    <row r="17" s="20" customFormat="1" hidden="1" customHeight="1" spans="1:13">
      <c r="A17" s="21" t="s">
        <v>200</v>
      </c>
      <c r="B17" s="21" t="s">
        <v>201</v>
      </c>
      <c r="C17" s="21" t="s">
        <v>120</v>
      </c>
      <c r="D17" s="21" t="s">
        <v>202</v>
      </c>
      <c r="E17" s="21" t="s">
        <v>203</v>
      </c>
      <c r="F17" s="21" t="s">
        <v>122</v>
      </c>
      <c r="G17" s="21" t="s">
        <v>204</v>
      </c>
      <c r="H17" s="21" t="s">
        <v>124</v>
      </c>
      <c r="I17" s="25">
        <v>9142.57</v>
      </c>
      <c r="J17" s="21" t="s">
        <v>125</v>
      </c>
      <c r="K17" s="21" t="s">
        <v>205</v>
      </c>
      <c r="L17" s="21" t="s">
        <v>206</v>
      </c>
      <c r="M17" s="21" t="s">
        <v>127</v>
      </c>
    </row>
    <row r="18" s="20" customFormat="1" hidden="1" customHeight="1" spans="1:13">
      <c r="A18" s="21" t="s">
        <v>207</v>
      </c>
      <c r="B18" s="21" t="s">
        <v>201</v>
      </c>
      <c r="C18" s="21" t="s">
        <v>120</v>
      </c>
      <c r="D18" s="21" t="s">
        <v>202</v>
      </c>
      <c r="E18" s="21" t="s">
        <v>208</v>
      </c>
      <c r="F18" s="21" t="s">
        <v>122</v>
      </c>
      <c r="G18" s="21" t="s">
        <v>204</v>
      </c>
      <c r="H18" s="21" t="s">
        <v>124</v>
      </c>
      <c r="I18" s="25">
        <v>9142.57</v>
      </c>
      <c r="J18" s="21" t="s">
        <v>125</v>
      </c>
      <c r="K18" s="21" t="s">
        <v>205</v>
      </c>
      <c r="L18" s="21" t="s">
        <v>206</v>
      </c>
      <c r="M18" s="21" t="s">
        <v>127</v>
      </c>
    </row>
    <row r="19" s="20" customFormat="1" hidden="1" customHeight="1" spans="1:13">
      <c r="A19" s="21" t="s">
        <v>209</v>
      </c>
      <c r="B19" s="21" t="s">
        <v>201</v>
      </c>
      <c r="C19" s="21" t="s">
        <v>120</v>
      </c>
      <c r="D19" s="21" t="s">
        <v>202</v>
      </c>
      <c r="E19" s="21" t="s">
        <v>210</v>
      </c>
      <c r="F19" s="21" t="s">
        <v>122</v>
      </c>
      <c r="G19" s="21" t="s">
        <v>204</v>
      </c>
      <c r="H19" s="21" t="s">
        <v>124</v>
      </c>
      <c r="I19" s="25">
        <v>9142.57</v>
      </c>
      <c r="J19" s="21" t="s">
        <v>125</v>
      </c>
      <c r="K19" s="21" t="s">
        <v>205</v>
      </c>
      <c r="L19" s="21" t="s">
        <v>206</v>
      </c>
      <c r="M19" s="21" t="s">
        <v>127</v>
      </c>
    </row>
    <row r="20" s="20" customFormat="1" hidden="1" customHeight="1" spans="1:13">
      <c r="A20" s="21" t="s">
        <v>211</v>
      </c>
      <c r="B20" s="21" t="s">
        <v>201</v>
      </c>
      <c r="C20" s="21" t="s">
        <v>120</v>
      </c>
      <c r="D20" s="21" t="s">
        <v>202</v>
      </c>
      <c r="E20" s="21" t="s">
        <v>212</v>
      </c>
      <c r="F20" s="21" t="s">
        <v>122</v>
      </c>
      <c r="G20" s="21" t="s">
        <v>204</v>
      </c>
      <c r="H20" s="21" t="s">
        <v>124</v>
      </c>
      <c r="I20" s="25">
        <v>13861.39</v>
      </c>
      <c r="J20" s="21" t="s">
        <v>125</v>
      </c>
      <c r="K20" s="21" t="s">
        <v>213</v>
      </c>
      <c r="L20" s="21" t="s">
        <v>214</v>
      </c>
      <c r="M20" s="21" t="s">
        <v>127</v>
      </c>
    </row>
    <row r="21" s="20" customFormat="1" hidden="1" customHeight="1" spans="1:13">
      <c r="A21" s="21" t="s">
        <v>215</v>
      </c>
      <c r="B21" s="21" t="s">
        <v>216</v>
      </c>
      <c r="C21" s="21" t="s">
        <v>120</v>
      </c>
      <c r="D21" s="21" t="s">
        <v>217</v>
      </c>
      <c r="E21" s="21" t="s">
        <v>218</v>
      </c>
      <c r="F21" s="21" t="s">
        <v>122</v>
      </c>
      <c r="G21" s="21" t="s">
        <v>219</v>
      </c>
      <c r="H21" s="21" t="s">
        <v>187</v>
      </c>
      <c r="I21" s="25">
        <v>8316.83</v>
      </c>
      <c r="J21" s="21" t="s">
        <v>125</v>
      </c>
      <c r="K21" s="21" t="s">
        <v>220</v>
      </c>
      <c r="L21" s="21" t="s">
        <v>221</v>
      </c>
      <c r="M21" s="21" t="s">
        <v>127</v>
      </c>
    </row>
    <row r="22" s="20" customFormat="1" hidden="1" customHeight="1" spans="1:13">
      <c r="A22" s="21" t="s">
        <v>222</v>
      </c>
      <c r="B22" s="21" t="s">
        <v>165</v>
      </c>
      <c r="C22" s="21" t="s">
        <v>120</v>
      </c>
      <c r="D22" s="21" t="s">
        <v>166</v>
      </c>
      <c r="E22" s="21" t="s">
        <v>223</v>
      </c>
      <c r="F22" s="21" t="s">
        <v>122</v>
      </c>
      <c r="G22" s="21" t="s">
        <v>219</v>
      </c>
      <c r="H22" s="21" t="s">
        <v>224</v>
      </c>
      <c r="I22" s="25">
        <v>7306.93</v>
      </c>
      <c r="J22" s="21" t="s">
        <v>125</v>
      </c>
      <c r="K22" s="21" t="s">
        <v>169</v>
      </c>
      <c r="L22" s="21" t="s">
        <v>170</v>
      </c>
      <c r="M22" s="21" t="s">
        <v>127</v>
      </c>
    </row>
    <row r="23" s="20" customFormat="1" hidden="1" customHeight="1" spans="1:13">
      <c r="A23" s="21" t="s">
        <v>225</v>
      </c>
      <c r="B23" s="21" t="s">
        <v>45</v>
      </c>
      <c r="C23" s="21" t="s">
        <v>120</v>
      </c>
      <c r="D23" s="21" t="s">
        <v>46</v>
      </c>
      <c r="E23" s="21" t="s">
        <v>226</v>
      </c>
      <c r="F23" s="21" t="s">
        <v>122</v>
      </c>
      <c r="G23" s="21" t="s">
        <v>219</v>
      </c>
      <c r="H23" s="21" t="s">
        <v>131</v>
      </c>
      <c r="I23" s="25">
        <v>7201.98</v>
      </c>
      <c r="J23" s="21" t="s">
        <v>125</v>
      </c>
      <c r="K23" s="21" t="s">
        <v>227</v>
      </c>
      <c r="L23" s="21" t="s">
        <v>228</v>
      </c>
      <c r="M23" s="21" t="s">
        <v>127</v>
      </c>
    </row>
    <row r="24" s="20" customFormat="1" hidden="1" customHeight="1" spans="1:13">
      <c r="A24" s="21" t="s">
        <v>229</v>
      </c>
      <c r="B24" s="21" t="s">
        <v>230</v>
      </c>
      <c r="C24" s="21" t="s">
        <v>120</v>
      </c>
      <c r="D24" s="21" t="s">
        <v>231</v>
      </c>
      <c r="E24" s="21" t="s">
        <v>232</v>
      </c>
      <c r="F24" s="21" t="s">
        <v>122</v>
      </c>
      <c r="G24" s="21" t="s">
        <v>219</v>
      </c>
      <c r="H24" s="21" t="s">
        <v>187</v>
      </c>
      <c r="I24" s="25">
        <v>34102.97</v>
      </c>
      <c r="J24" s="21" t="s">
        <v>125</v>
      </c>
      <c r="K24" s="21" t="s">
        <v>233</v>
      </c>
      <c r="L24" s="21" t="s">
        <v>234</v>
      </c>
      <c r="M24" s="21" t="s">
        <v>127</v>
      </c>
    </row>
    <row r="25" s="20" customFormat="1" hidden="1" customHeight="1" spans="1:13">
      <c r="A25" s="21" t="s">
        <v>235</v>
      </c>
      <c r="B25" s="21" t="s">
        <v>236</v>
      </c>
      <c r="C25" s="21" t="s">
        <v>120</v>
      </c>
      <c r="D25" s="21" t="s">
        <v>237</v>
      </c>
      <c r="E25" s="21" t="s">
        <v>238</v>
      </c>
      <c r="F25" s="21" t="s">
        <v>122</v>
      </c>
      <c r="G25" s="21" t="s">
        <v>219</v>
      </c>
      <c r="H25" s="21" t="s">
        <v>187</v>
      </c>
      <c r="I25" s="25">
        <v>6735.64</v>
      </c>
      <c r="J25" s="21" t="s">
        <v>125</v>
      </c>
      <c r="K25" s="21" t="s">
        <v>239</v>
      </c>
      <c r="L25" s="21" t="s">
        <v>240</v>
      </c>
      <c r="M25" s="21" t="s">
        <v>127</v>
      </c>
    </row>
    <row r="26" s="20" customFormat="1" hidden="1" customHeight="1" spans="1:13">
      <c r="A26" s="21" t="s">
        <v>241</v>
      </c>
      <c r="B26" s="21" t="s">
        <v>242</v>
      </c>
      <c r="C26" s="21" t="s">
        <v>120</v>
      </c>
      <c r="D26" s="21" t="s">
        <v>243</v>
      </c>
      <c r="E26" s="21" t="s">
        <v>244</v>
      </c>
      <c r="F26" s="21" t="s">
        <v>122</v>
      </c>
      <c r="G26" s="21" t="s">
        <v>219</v>
      </c>
      <c r="H26" s="21" t="s">
        <v>187</v>
      </c>
      <c r="I26" s="25">
        <v>6914.85</v>
      </c>
      <c r="J26" s="21" t="s">
        <v>125</v>
      </c>
      <c r="K26" s="21" t="s">
        <v>245</v>
      </c>
      <c r="L26" s="21" t="s">
        <v>246</v>
      </c>
      <c r="M26" s="21" t="s">
        <v>127</v>
      </c>
    </row>
    <row r="27" s="20" customFormat="1" hidden="1" customHeight="1" spans="1:13">
      <c r="A27" s="21" t="s">
        <v>247</v>
      </c>
      <c r="B27" s="21" t="s">
        <v>158</v>
      </c>
      <c r="C27" s="21" t="s">
        <v>120</v>
      </c>
      <c r="D27" s="21" t="s">
        <v>159</v>
      </c>
      <c r="E27" s="21" t="s">
        <v>248</v>
      </c>
      <c r="F27" s="21" t="s">
        <v>122</v>
      </c>
      <c r="G27" s="21" t="s">
        <v>249</v>
      </c>
      <c r="H27" s="21" t="s">
        <v>250</v>
      </c>
      <c r="I27" s="25">
        <v>7623.76</v>
      </c>
      <c r="J27" s="21" t="s">
        <v>125</v>
      </c>
      <c r="K27" s="21" t="s">
        <v>162</v>
      </c>
      <c r="L27" s="21" t="s">
        <v>163</v>
      </c>
      <c r="M27" s="21" t="s">
        <v>127</v>
      </c>
    </row>
    <row r="28" s="20" customFormat="1" hidden="1" customHeight="1" spans="1:13">
      <c r="A28" s="21" t="s">
        <v>251</v>
      </c>
      <c r="B28" s="21" t="s">
        <v>172</v>
      </c>
      <c r="C28" s="21" t="s">
        <v>120</v>
      </c>
      <c r="D28" s="21" t="s">
        <v>173</v>
      </c>
      <c r="E28" s="21" t="s">
        <v>252</v>
      </c>
      <c r="F28" s="21" t="s">
        <v>122</v>
      </c>
      <c r="G28" s="21" t="s">
        <v>249</v>
      </c>
      <c r="H28" s="21" t="s">
        <v>250</v>
      </c>
      <c r="I28" s="25">
        <v>17920.79</v>
      </c>
      <c r="J28" s="21" t="s">
        <v>125</v>
      </c>
      <c r="K28" s="21" t="s">
        <v>175</v>
      </c>
      <c r="L28" s="21" t="s">
        <v>176</v>
      </c>
      <c r="M28" s="21" t="s">
        <v>127</v>
      </c>
    </row>
    <row r="29" s="20" customFormat="1" hidden="1" customHeight="1" spans="1:13">
      <c r="A29" s="21" t="s">
        <v>253</v>
      </c>
      <c r="B29" s="21" t="s">
        <v>254</v>
      </c>
      <c r="C29" s="21" t="s">
        <v>120</v>
      </c>
      <c r="D29" s="21" t="s">
        <v>255</v>
      </c>
      <c r="E29" s="21" t="s">
        <v>256</v>
      </c>
      <c r="F29" s="21" t="s">
        <v>122</v>
      </c>
      <c r="G29" s="21" t="s">
        <v>257</v>
      </c>
      <c r="H29" s="21" t="s">
        <v>187</v>
      </c>
      <c r="I29" s="25">
        <v>17322.77</v>
      </c>
      <c r="J29" s="21" t="s">
        <v>125</v>
      </c>
      <c r="K29" s="21" t="s">
        <v>258</v>
      </c>
      <c r="L29" s="21" t="s">
        <v>259</v>
      </c>
      <c r="M29" s="21" t="s">
        <v>127</v>
      </c>
    </row>
    <row r="30" s="20" customFormat="1" hidden="1" customHeight="1" spans="1:13">
      <c r="A30" s="21" t="s">
        <v>260</v>
      </c>
      <c r="B30" s="21" t="s">
        <v>261</v>
      </c>
      <c r="C30" s="21" t="s">
        <v>120</v>
      </c>
      <c r="D30" s="21" t="s">
        <v>262</v>
      </c>
      <c r="E30" s="21" t="s">
        <v>263</v>
      </c>
      <c r="F30" s="21" t="s">
        <v>122</v>
      </c>
      <c r="G30" s="21" t="s">
        <v>257</v>
      </c>
      <c r="H30" s="21" t="s">
        <v>264</v>
      </c>
      <c r="I30" s="25">
        <v>6767.33</v>
      </c>
      <c r="J30" s="21" t="s">
        <v>125</v>
      </c>
      <c r="K30" s="21" t="s">
        <v>265</v>
      </c>
      <c r="L30" s="21" t="s">
        <v>266</v>
      </c>
      <c r="M30" s="21" t="s">
        <v>127</v>
      </c>
    </row>
    <row r="31" s="20" customFormat="1" hidden="1" customHeight="1" spans="1:13">
      <c r="A31" s="21" t="s">
        <v>267</v>
      </c>
      <c r="B31" s="21" t="s">
        <v>268</v>
      </c>
      <c r="C31" s="21" t="s">
        <v>120</v>
      </c>
      <c r="D31" s="21" t="s">
        <v>269</v>
      </c>
      <c r="E31" s="21" t="s">
        <v>270</v>
      </c>
      <c r="F31" s="21" t="s">
        <v>122</v>
      </c>
      <c r="G31" s="21" t="s">
        <v>257</v>
      </c>
      <c r="H31" s="21" t="s">
        <v>187</v>
      </c>
      <c r="I31" s="25">
        <v>7534.65</v>
      </c>
      <c r="J31" s="21" t="s">
        <v>125</v>
      </c>
      <c r="K31" s="21" t="s">
        <v>271</v>
      </c>
      <c r="L31" s="21" t="s">
        <v>272</v>
      </c>
      <c r="M31" s="21" t="s">
        <v>127</v>
      </c>
    </row>
    <row r="32" s="20" customFormat="1" hidden="1" customHeight="1" spans="1:13">
      <c r="A32" s="21" t="s">
        <v>273</v>
      </c>
      <c r="B32" s="21" t="s">
        <v>274</v>
      </c>
      <c r="C32" s="21" t="s">
        <v>120</v>
      </c>
      <c r="D32" s="21" t="s">
        <v>275</v>
      </c>
      <c r="E32" s="21" t="s">
        <v>276</v>
      </c>
      <c r="F32" s="21" t="s">
        <v>122</v>
      </c>
      <c r="G32" s="21" t="s">
        <v>257</v>
      </c>
      <c r="H32" s="21" t="s">
        <v>277</v>
      </c>
      <c r="I32" s="25">
        <v>7425.74</v>
      </c>
      <c r="J32" s="21" t="s">
        <v>125</v>
      </c>
      <c r="K32" s="21" t="s">
        <v>278</v>
      </c>
      <c r="L32" s="21" t="s">
        <v>279</v>
      </c>
      <c r="M32" s="21" t="s">
        <v>127</v>
      </c>
    </row>
    <row r="33" s="20" customFormat="1" hidden="1" customHeight="1" spans="1:13">
      <c r="A33" s="21" t="s">
        <v>280</v>
      </c>
      <c r="B33" s="21" t="s">
        <v>184</v>
      </c>
      <c r="C33" s="21" t="s">
        <v>120</v>
      </c>
      <c r="D33" s="21" t="s">
        <v>185</v>
      </c>
      <c r="E33" s="21" t="s">
        <v>281</v>
      </c>
      <c r="F33" s="21" t="s">
        <v>122</v>
      </c>
      <c r="G33" s="21" t="s">
        <v>257</v>
      </c>
      <c r="H33" s="21" t="s">
        <v>224</v>
      </c>
      <c r="I33" s="25">
        <v>9405.94</v>
      </c>
      <c r="J33" s="21" t="s">
        <v>125</v>
      </c>
      <c r="K33" s="21" t="s">
        <v>188</v>
      </c>
      <c r="L33" s="21" t="s">
        <v>189</v>
      </c>
      <c r="M33" s="21" t="s">
        <v>127</v>
      </c>
    </row>
    <row r="34" s="20" customFormat="1" hidden="1" customHeight="1" spans="1:13">
      <c r="A34" s="21" t="s">
        <v>282</v>
      </c>
      <c r="B34" s="21" t="s">
        <v>151</v>
      </c>
      <c r="C34" s="21" t="s">
        <v>120</v>
      </c>
      <c r="D34" s="21" t="s">
        <v>152</v>
      </c>
      <c r="E34" s="21" t="s">
        <v>283</v>
      </c>
      <c r="F34" s="21" t="s">
        <v>122</v>
      </c>
      <c r="G34" s="21" t="s">
        <v>257</v>
      </c>
      <c r="H34" s="21" t="s">
        <v>250</v>
      </c>
      <c r="I34" s="25">
        <v>6708.91</v>
      </c>
      <c r="J34" s="21" t="s">
        <v>125</v>
      </c>
      <c r="K34" s="21" t="s">
        <v>155</v>
      </c>
      <c r="L34" s="21" t="s">
        <v>156</v>
      </c>
      <c r="M34" s="21" t="s">
        <v>127</v>
      </c>
    </row>
    <row r="35" customHeight="1" spans="1:13">
      <c r="B35" s="21" t="s">
        <v>76</v>
      </c>
      <c r="C35" s="21" t="s">
        <v>120</v>
      </c>
      <c r="D35" s="21" t="s">
        <v>77</v>
      </c>
      <c r="E35" s="21" t="s">
        <v>284</v>
      </c>
      <c r="F35" s="21" t="s">
        <v>122</v>
      </c>
      <c r="G35" s="21" t="s">
        <v>285</v>
      </c>
      <c r="H35" s="21" t="s">
        <v>124</v>
      </c>
      <c r="I35" s="25">
        <v>21792.08</v>
      </c>
      <c r="J35" s="21" t="s">
        <v>125</v>
      </c>
      <c r="K35" s="21" t="s">
        <v>286</v>
      </c>
      <c r="L35" s="25">
        <v>22010</v>
      </c>
      <c r="M35" s="21" t="s">
        <v>127</v>
      </c>
    </row>
    <row r="36" customHeight="1" spans="1:13">
      <c r="B36" s="21" t="s">
        <v>76</v>
      </c>
      <c r="C36" s="21" t="s">
        <v>120</v>
      </c>
      <c r="D36" s="21" t="s">
        <v>77</v>
      </c>
      <c r="E36" s="21" t="s">
        <v>287</v>
      </c>
      <c r="F36" s="21" t="s">
        <v>122</v>
      </c>
      <c r="G36" s="21" t="s">
        <v>285</v>
      </c>
      <c r="H36" s="21" t="s">
        <v>124</v>
      </c>
      <c r="I36" s="25">
        <v>21618.81</v>
      </c>
      <c r="J36" s="21" t="s">
        <v>125</v>
      </c>
      <c r="K36" s="21" t="s">
        <v>288</v>
      </c>
      <c r="L36" s="25">
        <v>21835</v>
      </c>
      <c r="M36" s="21" t="s">
        <v>127</v>
      </c>
    </row>
    <row r="37" customHeight="1" spans="1:13">
      <c r="B37" s="21" t="s">
        <v>76</v>
      </c>
      <c r="D37" s="21" t="s">
        <v>77</v>
      </c>
      <c r="I37" s="20">
        <v>15580.2</v>
      </c>
      <c r="J37" s="20">
        <v>0.01</v>
      </c>
      <c r="K37" s="20">
        <v>155.5</v>
      </c>
      <c r="L37" s="20">
        <v>15736</v>
      </c>
    </row>
    <row r="38" customHeight="1" spans="1:13">
      <c r="B38" s="21" t="s">
        <v>76</v>
      </c>
      <c r="D38" s="21" t="s">
        <v>77</v>
      </c>
      <c r="I38" s="20">
        <v>15495.05</v>
      </c>
      <c r="J38" s="20">
        <v>0.01</v>
      </c>
      <c r="K38" s="20">
        <v>154.95</v>
      </c>
      <c r="L38" s="20">
        <v>15650</v>
      </c>
    </row>
    <row r="39" customHeight="1" spans="1:13">
      <c r="B39" s="21" t="s">
        <v>76</v>
      </c>
      <c r="D39" s="21" t="s">
        <v>77</v>
      </c>
      <c r="I39" s="20">
        <v>20831.68</v>
      </c>
      <c r="J39" s="20">
        <v>0.01</v>
      </c>
      <c r="K39" s="20">
        <v>208.32</v>
      </c>
      <c r="L39" s="20">
        <v>21040</v>
      </c>
    </row>
    <row r="40" customHeight="1" spans="1:13">
      <c r="L40" s="20">
        <f>SUBTOTAL(9,L2:L39)</f>
        <v>148535</v>
      </c>
    </row>
    <row r="41" customHeight="1" spans="1:13">
      <c r="L41" s="20">
        <f>L40/1.01</f>
        <v>147064.356435644</v>
      </c>
    </row>
  </sheetData>
  <autoFilter xmlns:etc="http://www.wps.cn/officeDocument/2017/etCustomData" ref="A1:M41" etc:filterBottomFollowUsedRange="0">
    <filterColumn colId="1">
      <colorFilter dxfId="0"/>
    </filterColumn>
    <extLst/>
  </autoFilter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8"/>
  <sheetViews>
    <sheetView workbookViewId="0">
      <selection activeCell="A1" sqref="$A1:$XFD1048576"/>
    </sheetView>
  </sheetViews>
  <sheetFormatPr defaultColWidth="9" defaultRowHeight="22.5" customHeight="1"/>
  <cols>
    <col min="1" max="1" width="9" style="10"/>
    <col min="2" max="2" width="12.4166666666667" style="10" customWidth="1"/>
    <col min="3" max="3" width="18.5833333333333" style="10" customWidth="1"/>
    <col min="4" max="5" width="20.25" style="10" customWidth="1"/>
    <col min="6" max="6" width="12.5833333333333" style="11" customWidth="1"/>
    <col min="7" max="7" width="13.9166666666667" style="11" customWidth="1"/>
    <col min="8" max="8" width="15.75" style="11" customWidth="1"/>
    <col min="9" max="9" width="15.5" style="11" customWidth="1"/>
    <col min="10" max="10" width="11" style="11" customWidth="1"/>
    <col min="11" max="11" width="17.75" style="11" customWidth="1"/>
    <col min="12" max="12" width="13.4166666666667" style="11" customWidth="1"/>
    <col min="13" max="13" width="14" style="10" customWidth="1"/>
    <col min="14" max="16384" width="9" style="9"/>
  </cols>
  <sheetData>
    <row r="1" s="9" customFormat="1" customHeight="1" spans="1:13">
      <c r="A1" s="12" t="s">
        <v>289</v>
      </c>
      <c r="B1" s="13" t="s">
        <v>290</v>
      </c>
      <c r="C1" s="14" t="s">
        <v>291</v>
      </c>
      <c r="D1" s="14" t="s">
        <v>292</v>
      </c>
      <c r="E1" s="14" t="s">
        <v>293</v>
      </c>
      <c r="F1" s="15" t="s">
        <v>294</v>
      </c>
      <c r="G1" s="16" t="s">
        <v>295</v>
      </c>
      <c r="H1" s="16" t="s">
        <v>296</v>
      </c>
      <c r="I1" s="16" t="s">
        <v>297</v>
      </c>
      <c r="J1" s="16" t="s">
        <v>298</v>
      </c>
      <c r="K1" s="16" t="s">
        <v>299</v>
      </c>
      <c r="L1" s="16" t="s">
        <v>300</v>
      </c>
      <c r="M1" s="12" t="s">
        <v>16</v>
      </c>
    </row>
    <row r="2" s="9" customFormat="1" customHeight="1" spans="1:13">
      <c r="A2" s="10"/>
      <c r="B2" s="17" t="s">
        <v>29</v>
      </c>
      <c r="C2" s="18" t="s">
        <v>120</v>
      </c>
      <c r="D2" s="17" t="s">
        <v>30</v>
      </c>
      <c r="E2" s="10" t="s">
        <v>301</v>
      </c>
      <c r="F2" s="19">
        <v>6551.49</v>
      </c>
      <c r="G2" s="11"/>
      <c r="H2" s="11"/>
      <c r="I2" s="11"/>
      <c r="J2" s="11"/>
      <c r="K2" s="11"/>
      <c r="L2" s="11"/>
      <c r="M2" s="10"/>
    </row>
    <row r="3" s="9" customFormat="1" customHeight="1" spans="1:13">
      <c r="A3" s="10"/>
      <c r="B3" s="17" t="s">
        <v>27</v>
      </c>
      <c r="C3" s="18" t="s">
        <v>120</v>
      </c>
      <c r="D3" s="17" t="s">
        <v>52</v>
      </c>
      <c r="E3" s="10" t="s">
        <v>301</v>
      </c>
      <c r="F3" s="19">
        <v>7621.78</v>
      </c>
      <c r="G3" s="11"/>
      <c r="H3" s="11"/>
      <c r="I3" s="11"/>
      <c r="J3" s="11"/>
      <c r="K3" s="11"/>
      <c r="L3" s="11"/>
      <c r="M3" s="10"/>
    </row>
    <row r="4" s="9" customFormat="1" customHeight="1" spans="1:13">
      <c r="A4" s="10"/>
      <c r="B4" s="17" t="s">
        <v>69</v>
      </c>
      <c r="C4" s="18" t="s">
        <v>120</v>
      </c>
      <c r="D4" s="17" t="s">
        <v>70</v>
      </c>
      <c r="E4" s="10" t="s">
        <v>301</v>
      </c>
      <c r="F4" s="19">
        <v>19617.82</v>
      </c>
      <c r="G4" s="11"/>
      <c r="H4" s="11"/>
      <c r="I4" s="11"/>
      <c r="J4" s="11"/>
      <c r="K4" s="11"/>
      <c r="L4" s="11"/>
      <c r="M4" s="10"/>
    </row>
    <row r="5" s="9" customFormat="1" customHeight="1" spans="1:13">
      <c r="A5" s="10"/>
      <c r="B5" s="17" t="s">
        <v>62</v>
      </c>
      <c r="C5" s="18" t="s">
        <v>120</v>
      </c>
      <c r="D5" s="17" t="s">
        <v>63</v>
      </c>
      <c r="E5" s="10" t="s">
        <v>301</v>
      </c>
      <c r="F5" s="19">
        <v>7757.43</v>
      </c>
      <c r="G5" s="11"/>
      <c r="H5" s="11"/>
      <c r="I5" s="11"/>
      <c r="J5" s="11"/>
      <c r="K5" s="11"/>
      <c r="L5" s="11"/>
      <c r="M5" s="10"/>
    </row>
    <row r="6" s="9" customFormat="1" customHeight="1" spans="1:13">
      <c r="A6" s="10"/>
      <c r="B6" s="17" t="s">
        <v>39</v>
      </c>
      <c r="C6" s="18" t="s">
        <v>120</v>
      </c>
      <c r="D6" s="17" t="s">
        <v>40</v>
      </c>
      <c r="E6" s="10" t="s">
        <v>301</v>
      </c>
      <c r="F6" s="19">
        <v>2970.3</v>
      </c>
      <c r="G6" s="11"/>
      <c r="H6" s="11"/>
      <c r="I6" s="11"/>
      <c r="J6" s="11"/>
      <c r="K6" s="11"/>
      <c r="L6" s="11"/>
      <c r="M6" s="10"/>
    </row>
    <row r="7" s="9" customFormat="1" customHeight="1" spans="1:13">
      <c r="A7" s="10"/>
      <c r="B7" s="17" t="s">
        <v>45</v>
      </c>
      <c r="C7" s="18" t="s">
        <v>120</v>
      </c>
      <c r="D7" s="17" t="s">
        <v>46</v>
      </c>
      <c r="E7" s="10" t="s">
        <v>301</v>
      </c>
      <c r="F7" s="19">
        <v>7227.72</v>
      </c>
      <c r="G7" s="11"/>
      <c r="H7" s="11"/>
      <c r="I7" s="11"/>
      <c r="J7" s="11"/>
      <c r="K7" s="11"/>
      <c r="L7" s="11"/>
      <c r="M7" s="10"/>
    </row>
    <row r="8" s="9" customFormat="1" customHeight="1" spans="1:13">
      <c r="A8" s="10"/>
      <c r="B8" s="17" t="s">
        <v>76</v>
      </c>
      <c r="C8" s="18" t="s">
        <v>120</v>
      </c>
      <c r="D8" s="17" t="s">
        <v>77</v>
      </c>
      <c r="E8" s="10" t="s">
        <v>301</v>
      </c>
      <c r="F8" s="19">
        <v>21792.08</v>
      </c>
      <c r="G8" s="11"/>
      <c r="H8" s="11"/>
      <c r="I8" s="11"/>
      <c r="J8" s="11"/>
      <c r="K8" s="11"/>
      <c r="L8" s="11"/>
      <c r="M8" s="10"/>
    </row>
    <row r="9" s="9" customFormat="1" customHeight="1" spans="1:13">
      <c r="A9" s="10"/>
      <c r="B9" s="17" t="s">
        <v>76</v>
      </c>
      <c r="C9" s="18" t="s">
        <v>120</v>
      </c>
      <c r="D9" s="17" t="s">
        <v>77</v>
      </c>
      <c r="E9" s="10" t="s">
        <v>301</v>
      </c>
      <c r="F9" s="19">
        <v>21618.81</v>
      </c>
      <c r="G9" s="11"/>
      <c r="H9" s="11"/>
      <c r="I9" s="11"/>
      <c r="J9" s="11"/>
      <c r="K9" s="11"/>
      <c r="L9" s="11"/>
      <c r="M9" s="10"/>
    </row>
    <row r="10" s="9" customFormat="1" customHeight="1" spans="1:13">
      <c r="A10" s="10"/>
      <c r="B10" s="17" t="s">
        <v>76</v>
      </c>
      <c r="C10" s="18" t="s">
        <v>120</v>
      </c>
      <c r="D10" s="17" t="s">
        <v>77</v>
      </c>
      <c r="E10" s="10" t="s">
        <v>301</v>
      </c>
      <c r="F10" s="11">
        <v>15580.2</v>
      </c>
      <c r="G10" s="11"/>
      <c r="H10" s="11"/>
      <c r="I10" s="11"/>
      <c r="J10" s="11"/>
      <c r="K10" s="11"/>
      <c r="L10" s="11"/>
      <c r="M10" s="10"/>
    </row>
    <row r="11" s="9" customFormat="1" customHeight="1" spans="1:13">
      <c r="A11" s="10"/>
      <c r="B11" s="17" t="s">
        <v>76</v>
      </c>
      <c r="C11" s="18" t="s">
        <v>120</v>
      </c>
      <c r="D11" s="17" t="s">
        <v>77</v>
      </c>
      <c r="E11" s="10" t="s">
        <v>301</v>
      </c>
      <c r="F11" s="11">
        <v>15495.05</v>
      </c>
      <c r="G11" s="11"/>
      <c r="H11" s="11"/>
      <c r="I11" s="11"/>
      <c r="J11" s="11"/>
      <c r="K11" s="11"/>
      <c r="L11" s="11"/>
      <c r="M11" s="10"/>
    </row>
    <row r="12" s="9" customFormat="1" customHeight="1" spans="1:13">
      <c r="A12" s="10"/>
      <c r="B12" s="17" t="s">
        <v>76</v>
      </c>
      <c r="C12" s="18" t="s">
        <v>120</v>
      </c>
      <c r="D12" s="17" t="s">
        <v>77</v>
      </c>
      <c r="E12" s="10" t="s">
        <v>301</v>
      </c>
      <c r="F12" s="11">
        <v>20831.68</v>
      </c>
      <c r="G12" s="11"/>
      <c r="H12" s="11"/>
      <c r="I12" s="11"/>
      <c r="J12" s="11"/>
      <c r="K12" s="11"/>
      <c r="L12" s="11"/>
      <c r="M12" s="10"/>
    </row>
    <row r="13" s="9" customFormat="1" customHeight="1" spans="1:13">
      <c r="A13" s="10"/>
      <c r="B13" s="17"/>
      <c r="C13" s="18"/>
      <c r="D13" s="17"/>
      <c r="E13" s="10"/>
      <c r="F13" s="11"/>
      <c r="G13" s="11"/>
      <c r="H13" s="11"/>
      <c r="I13" s="11"/>
      <c r="J13" s="11"/>
      <c r="K13" s="11"/>
      <c r="L13" s="11"/>
      <c r="M13" s="10"/>
    </row>
    <row r="14" s="9" customFormat="1" customHeight="1" spans="1:13">
      <c r="A14" s="10"/>
      <c r="B14" s="17"/>
      <c r="C14" s="18"/>
      <c r="D14" s="17"/>
      <c r="E14" s="10"/>
      <c r="F14" s="11"/>
      <c r="G14" s="11"/>
      <c r="H14" s="11"/>
      <c r="I14" s="11"/>
      <c r="J14" s="11"/>
      <c r="K14" s="11"/>
      <c r="L14" s="11"/>
      <c r="M14" s="10"/>
    </row>
    <row r="15" s="9" customFormat="1" customHeight="1" spans="1:13">
      <c r="A15" s="10"/>
      <c r="B15" s="17"/>
      <c r="C15" s="18"/>
      <c r="D15" s="17"/>
      <c r="E15" s="10"/>
      <c r="F15" s="11"/>
      <c r="G15" s="11"/>
      <c r="H15" s="11"/>
      <c r="I15" s="11"/>
      <c r="J15" s="11"/>
      <c r="K15" s="11"/>
      <c r="L15" s="11"/>
      <c r="M15" s="10"/>
    </row>
    <row r="16" s="9" customFormat="1" customHeight="1" spans="1:13">
      <c r="A16" s="10"/>
      <c r="B16" s="17"/>
      <c r="C16" s="18"/>
      <c r="D16" s="17"/>
      <c r="E16" s="10"/>
      <c r="F16" s="11"/>
      <c r="G16" s="11"/>
      <c r="H16" s="11"/>
      <c r="I16" s="11"/>
      <c r="J16" s="11"/>
      <c r="K16" s="11"/>
      <c r="L16" s="11"/>
      <c r="M16" s="10"/>
    </row>
    <row r="17" s="9" customFormat="1" customHeight="1" spans="1:13">
      <c r="A17" s="10"/>
      <c r="B17" s="17"/>
      <c r="C17" s="18"/>
      <c r="D17" s="17"/>
      <c r="E17" s="10"/>
      <c r="F17" s="11"/>
      <c r="G17" s="11"/>
      <c r="H17" s="11"/>
      <c r="I17" s="11"/>
      <c r="J17" s="11"/>
      <c r="K17" s="11"/>
      <c r="L17" s="11"/>
      <c r="M17" s="10"/>
    </row>
    <row r="18" s="9" customFormat="1" customHeight="1" spans="1:13">
      <c r="A18" s="10"/>
      <c r="B18" s="17"/>
      <c r="C18" s="18"/>
      <c r="D18" s="17"/>
      <c r="E18" s="10"/>
      <c r="F18" s="11"/>
      <c r="G18" s="11"/>
      <c r="H18" s="11"/>
      <c r="I18" s="11"/>
      <c r="J18" s="11"/>
      <c r="K18" s="11"/>
      <c r="L18" s="11"/>
      <c r="M18" s="10"/>
    </row>
  </sheetData>
  <dataValidations count="11">
    <dataValidation type="list" allowBlank="1" showInputMessage="1" showErrorMessage="1" sqref="C2:C18">
      <formula1>证照类型</formula1>
    </dataValidation>
    <dataValidation type="list" allowBlank="1" showInputMessage="1" showErrorMessage="1" sqref="C19:C65536">
      <formula1>证件类型</formula1>
    </dataValidation>
    <dataValidation type="list" allowBlank="1" showInputMessage="1" showErrorMessage="1" sqref="E2:E65536">
      <formula1>所得项目</formula1>
    </dataValidation>
    <dataValidation type="decimal" operator="greaterThan" allowBlank="1" showInputMessage="1" showErrorMessage="1" error="收入必须大于0" sqref="F1:F65536">
      <formula1>0</formula1>
    </dataValidation>
    <dataValidation type="decimal" operator="between" allowBlank="1" showInputMessage="1" showErrorMessage="1" error="不能小于0，且不能大于收入" sqref="G1:G65536">
      <formula1>0</formula1>
      <formula2>F1</formula2>
    </dataValidation>
    <dataValidation type="decimal" operator="greaterThanOrEqual" allowBlank="1" showInputMessage="1" showErrorMessage="1" sqref="H2:H65536">
      <formula1>0</formula1>
    </dataValidation>
    <dataValidation type="decimal" operator="greaterThanOrEqual" allowBlank="1" showInputMessage="1" showErrorMessage="1" prompt="自2024年1月属期起，不支持填报；之前属期仅试点地区可填报" sqref="I2:I65536">
      <formula1>0</formula1>
    </dataValidation>
    <dataValidation type="decimal" operator="between" allowBlank="1" showInputMessage="1" showErrorMessage="1" error="不能小于0，且不能大于收入" sqref="J1:J65536">
      <formula1>0</formula1>
      <formula2>F1</formula2>
    </dataValidation>
    <dataValidation type="decimal" operator="between" allowBlank="1" showInputMessage="1" showErrorMessage="1" error="不能小于0，且不能大于收入" sqref="K1:K65536">
      <formula1>0</formula1>
      <formula2>F1</formula2>
    </dataValidation>
    <dataValidation type="decimal" operator="between" allowBlank="1" showInputMessage="1" showErrorMessage="1" error="不能小于0，且不能大于收入" sqref="L1:L65536">
      <formula1>0</formula1>
      <formula2>F1</formula2>
    </dataValidation>
    <dataValidation allowBlank="1" showInputMessage="1" showErrorMessage="1" promptTitle="提示" prompt="填写【其他】时，需写明具体扣除项目的名称" sqref="M2:M65536"/>
  </dataValidation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R12"/>
  <sheetViews>
    <sheetView workbookViewId="0">
      <selection activeCell="AQ2" sqref="AQ2"/>
    </sheetView>
  </sheetViews>
  <sheetFormatPr defaultColWidth="9" defaultRowHeight="14" customHeight="1"/>
  <cols>
    <col min="1" max="4" width="9" style="2"/>
    <col min="5" max="5" width="12.6333333333333" style="1" customWidth="1"/>
    <col min="6" max="6" width="11.725" style="1" hidden="1" customWidth="1"/>
    <col min="7" max="7" width="9" style="1" hidden="1" customWidth="1"/>
    <col min="8" max="9" width="9" style="3" hidden="1" customWidth="1"/>
    <col min="10" max="10" width="13.45" style="3" hidden="1" customWidth="1"/>
    <col min="11" max="12" width="18" style="3" hidden="1" customWidth="1"/>
    <col min="13" max="13" width="15.1833333333333" style="3" hidden="1" customWidth="1"/>
    <col min="14" max="15" width="13.1833333333333" style="3" hidden="1" customWidth="1"/>
    <col min="16" max="16" width="13.725" style="3" hidden="1" customWidth="1"/>
    <col min="17" max="17" width="17.6333333333333" style="3" hidden="1" customWidth="1"/>
    <col min="18" max="18" width="18.6333333333333" style="3" hidden="1" customWidth="1"/>
    <col min="19" max="20" width="12.45" style="3" hidden="1" customWidth="1"/>
    <col min="21" max="21" width="14.45" style="3" hidden="1" customWidth="1"/>
    <col min="22" max="22" width="15.1833333333333" style="3" hidden="1" customWidth="1"/>
    <col min="23" max="23" width="18.6333333333333" style="3" hidden="1" customWidth="1"/>
    <col min="24" max="24" width="14.725" style="3" hidden="1" customWidth="1"/>
    <col min="25" max="25" width="14.8166666666667" style="3" hidden="1" customWidth="1"/>
    <col min="26" max="26" width="18" style="3" hidden="1" customWidth="1"/>
    <col min="27" max="27" width="19.6333333333333" style="3" hidden="1" customWidth="1"/>
    <col min="28" max="28" width="23.0916666666667" style="3" hidden="1" customWidth="1"/>
    <col min="29" max="29" width="15.6333333333333" style="3" hidden="1" customWidth="1"/>
    <col min="30" max="30" width="12.3666666666667" style="3" hidden="1" customWidth="1"/>
    <col min="31" max="33" width="18" style="3" hidden="1" customWidth="1"/>
    <col min="34" max="35" width="22.1833333333333" style="3" hidden="1" customWidth="1"/>
    <col min="36" max="36" width="17.9083333333333" style="3" hidden="1" customWidth="1"/>
    <col min="37" max="37" width="9" style="4" hidden="1" customWidth="1"/>
    <col min="38" max="38" width="12.2666666666667" style="3" hidden="1" customWidth="1"/>
    <col min="39" max="39" width="12.725" style="3" hidden="1" customWidth="1"/>
    <col min="40" max="40" width="12.6333333333333" style="3" hidden="1" customWidth="1"/>
    <col min="41" max="41" width="14.2666666666667" style="3" hidden="1" customWidth="1"/>
    <col min="42" max="42" width="15.6333333333333" style="3" hidden="1" customWidth="1"/>
    <col min="43" max="43" width="17.725" style="3" customWidth="1"/>
    <col min="44" max="44" width="9" style="2"/>
    <col min="45" max="16384" width="9" style="1"/>
  </cols>
  <sheetData>
    <row r="1" s="1" customFormat="1" ht="13.5" spans="1:44">
      <c r="A1" s="5" t="s">
        <v>289</v>
      </c>
      <c r="B1" s="5" t="s">
        <v>2</v>
      </c>
      <c r="C1" s="5" t="s">
        <v>108</v>
      </c>
      <c r="D1" s="5" t="s">
        <v>109</v>
      </c>
      <c r="E1" s="6" t="s">
        <v>302</v>
      </c>
      <c r="F1" s="6" t="s">
        <v>303</v>
      </c>
      <c r="G1" s="6" t="s">
        <v>118</v>
      </c>
      <c r="H1" s="7" t="s">
        <v>304</v>
      </c>
      <c r="I1" s="7" t="s">
        <v>305</v>
      </c>
      <c r="J1" s="7" t="s">
        <v>306</v>
      </c>
      <c r="K1" s="7" t="s">
        <v>307</v>
      </c>
      <c r="L1" s="7" t="s">
        <v>308</v>
      </c>
      <c r="M1" s="7" t="s">
        <v>309</v>
      </c>
      <c r="N1" s="7" t="s">
        <v>310</v>
      </c>
      <c r="O1" s="7" t="s">
        <v>311</v>
      </c>
      <c r="P1" s="7" t="s">
        <v>312</v>
      </c>
      <c r="Q1" s="7" t="s">
        <v>313</v>
      </c>
      <c r="R1" s="7" t="s">
        <v>314</v>
      </c>
      <c r="S1" s="7" t="s">
        <v>315</v>
      </c>
      <c r="T1" s="7" t="s">
        <v>316</v>
      </c>
      <c r="U1" s="7" t="s">
        <v>317</v>
      </c>
      <c r="V1" s="7" t="s">
        <v>318</v>
      </c>
      <c r="W1" s="7" t="s">
        <v>319</v>
      </c>
      <c r="X1" s="7" t="s">
        <v>320</v>
      </c>
      <c r="Y1" s="7" t="s">
        <v>321</v>
      </c>
      <c r="Z1" s="7" t="s">
        <v>322</v>
      </c>
      <c r="AA1" s="7" t="s">
        <v>323</v>
      </c>
      <c r="AB1" s="7" t="s">
        <v>324</v>
      </c>
      <c r="AC1" s="7" t="s">
        <v>325</v>
      </c>
      <c r="AD1" s="7" t="s">
        <v>326</v>
      </c>
      <c r="AE1" s="7" t="s">
        <v>327</v>
      </c>
      <c r="AF1" s="7" t="s">
        <v>328</v>
      </c>
      <c r="AG1" s="7" t="s">
        <v>329</v>
      </c>
      <c r="AH1" s="7" t="s">
        <v>330</v>
      </c>
      <c r="AI1" s="7" t="s">
        <v>331</v>
      </c>
      <c r="AJ1" s="7" t="s">
        <v>332</v>
      </c>
      <c r="AK1" s="8" t="s">
        <v>115</v>
      </c>
      <c r="AL1" s="7" t="s">
        <v>333</v>
      </c>
      <c r="AM1" s="7" t="s">
        <v>334</v>
      </c>
      <c r="AN1" s="7" t="s">
        <v>335</v>
      </c>
      <c r="AO1" s="7" t="s">
        <v>336</v>
      </c>
      <c r="AP1" s="7" t="s">
        <v>337</v>
      </c>
      <c r="AQ1" s="7" t="s">
        <v>338</v>
      </c>
      <c r="AR1" s="5" t="s">
        <v>16</v>
      </c>
    </row>
    <row r="2" s="1" customFormat="1" ht="13.5" spans="1:44">
      <c r="A2" s="2" t="s">
        <v>339</v>
      </c>
      <c r="B2" s="2" t="s">
        <v>27</v>
      </c>
      <c r="C2" s="2" t="s">
        <v>120</v>
      </c>
      <c r="D2" s="2" t="s">
        <v>52</v>
      </c>
      <c r="E2" s="2" t="s">
        <v>340</v>
      </c>
      <c r="F2" s="2" t="s">
        <v>341</v>
      </c>
      <c r="G2" s="2" t="s">
        <v>301</v>
      </c>
      <c r="H2" s="3">
        <v>7621.78</v>
      </c>
      <c r="I2" s="3">
        <v>1524.36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R2" s="3">
        <v>0</v>
      </c>
      <c r="S2" s="3">
        <v>7621.78</v>
      </c>
      <c r="T2" s="3">
        <v>0</v>
      </c>
      <c r="U2" s="3">
        <v>0</v>
      </c>
      <c r="V2" s="3">
        <v>0</v>
      </c>
      <c r="W2" s="3">
        <v>0</v>
      </c>
      <c r="X2" s="3">
        <v>0</v>
      </c>
      <c r="Y2" s="3">
        <v>0</v>
      </c>
      <c r="Z2" s="3">
        <v>0</v>
      </c>
      <c r="AA2" s="3">
        <v>0</v>
      </c>
      <c r="AB2" s="3">
        <v>0</v>
      </c>
      <c r="AC2" s="3">
        <v>0</v>
      </c>
      <c r="AD2" s="3">
        <v>0</v>
      </c>
      <c r="AE2" s="3">
        <v>0</v>
      </c>
      <c r="AF2" s="3">
        <v>0</v>
      </c>
      <c r="AG2" s="3">
        <v>0</v>
      </c>
      <c r="AH2" s="3">
        <v>0</v>
      </c>
      <c r="AI2" s="3">
        <v>0</v>
      </c>
      <c r="AJ2" s="3">
        <v>6097.42</v>
      </c>
      <c r="AK2" s="4">
        <v>0.2</v>
      </c>
      <c r="AL2" s="3">
        <v>0</v>
      </c>
      <c r="AM2" s="3">
        <v>1219.48</v>
      </c>
      <c r="AN2" s="3">
        <v>0</v>
      </c>
      <c r="AO2" s="3">
        <v>1219.48</v>
      </c>
      <c r="AP2" s="3">
        <v>0</v>
      </c>
      <c r="AQ2" s="3">
        <v>1219.48</v>
      </c>
      <c r="AR2" s="2" t="s">
        <v>339</v>
      </c>
    </row>
    <row r="3" s="1" customFormat="1" ht="13.5" spans="1:44">
      <c r="A3" s="2" t="s">
        <v>339</v>
      </c>
      <c r="B3" s="2" t="s">
        <v>76</v>
      </c>
      <c r="C3" s="2" t="s">
        <v>120</v>
      </c>
      <c r="D3" s="2" t="s">
        <v>77</v>
      </c>
      <c r="E3" s="2" t="s">
        <v>340</v>
      </c>
      <c r="F3" s="2" t="s">
        <v>341</v>
      </c>
      <c r="G3" s="2" t="s">
        <v>301</v>
      </c>
      <c r="H3" s="3">
        <v>21618.81</v>
      </c>
      <c r="I3" s="3">
        <v>4323.76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21618.81</v>
      </c>
      <c r="T3" s="3">
        <v>0</v>
      </c>
      <c r="U3" s="3">
        <v>0</v>
      </c>
      <c r="V3" s="3">
        <v>0</v>
      </c>
      <c r="W3" s="3">
        <v>0</v>
      </c>
      <c r="X3" s="3">
        <v>0</v>
      </c>
      <c r="Y3" s="3">
        <v>0</v>
      </c>
      <c r="Z3" s="3">
        <v>0</v>
      </c>
      <c r="AA3" s="3">
        <v>0</v>
      </c>
      <c r="AB3" s="3">
        <v>0</v>
      </c>
      <c r="AC3" s="3">
        <v>0</v>
      </c>
      <c r="AD3" s="3">
        <v>0</v>
      </c>
      <c r="AE3" s="3">
        <v>0</v>
      </c>
      <c r="AF3" s="3">
        <v>0</v>
      </c>
      <c r="AG3" s="3">
        <v>0</v>
      </c>
      <c r="AH3" s="3">
        <v>0</v>
      </c>
      <c r="AI3" s="3">
        <v>0</v>
      </c>
      <c r="AJ3" s="3">
        <v>17295.05</v>
      </c>
      <c r="AK3" s="4">
        <v>0.2</v>
      </c>
      <c r="AL3" s="3">
        <v>0</v>
      </c>
      <c r="AM3" s="3">
        <v>3459.01</v>
      </c>
      <c r="AN3" s="3">
        <v>0</v>
      </c>
      <c r="AO3" s="3">
        <v>3459.01</v>
      </c>
      <c r="AP3" s="3">
        <v>0</v>
      </c>
      <c r="AQ3" s="3">
        <v>3459.01</v>
      </c>
      <c r="AR3" s="2" t="s">
        <v>339</v>
      </c>
    </row>
    <row r="4" s="1" customFormat="1" ht="13.5" spans="1:44">
      <c r="A4" s="2" t="s">
        <v>339</v>
      </c>
      <c r="B4" s="2" t="s">
        <v>76</v>
      </c>
      <c r="C4" s="2" t="s">
        <v>120</v>
      </c>
      <c r="D4" s="2" t="s">
        <v>77</v>
      </c>
      <c r="E4" s="2" t="s">
        <v>340</v>
      </c>
      <c r="F4" s="2" t="s">
        <v>341</v>
      </c>
      <c r="G4" s="2" t="s">
        <v>301</v>
      </c>
      <c r="H4" s="3">
        <v>20831.68</v>
      </c>
      <c r="I4" s="3">
        <v>4166.34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20831.68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0</v>
      </c>
      <c r="AC4" s="3">
        <v>0</v>
      </c>
      <c r="AD4" s="3">
        <v>0</v>
      </c>
      <c r="AE4" s="3">
        <v>0</v>
      </c>
      <c r="AF4" s="3">
        <v>0</v>
      </c>
      <c r="AG4" s="3">
        <v>0</v>
      </c>
      <c r="AH4" s="3">
        <v>0</v>
      </c>
      <c r="AI4" s="3">
        <v>0</v>
      </c>
      <c r="AJ4" s="3">
        <v>16665.34</v>
      </c>
      <c r="AK4" s="4">
        <v>0.2</v>
      </c>
      <c r="AL4" s="3">
        <v>0</v>
      </c>
      <c r="AM4" s="3">
        <v>3333.07</v>
      </c>
      <c r="AN4" s="3">
        <v>0</v>
      </c>
      <c r="AO4" s="3">
        <v>3333.07</v>
      </c>
      <c r="AP4" s="3">
        <v>0</v>
      </c>
      <c r="AQ4" s="3">
        <v>3333.07</v>
      </c>
      <c r="AR4" s="2" t="s">
        <v>339</v>
      </c>
    </row>
    <row r="5" s="1" customFormat="1" ht="13.5" spans="1:44">
      <c r="A5" s="2" t="s">
        <v>339</v>
      </c>
      <c r="B5" s="2" t="s">
        <v>76</v>
      </c>
      <c r="C5" s="2" t="s">
        <v>120</v>
      </c>
      <c r="D5" s="2" t="s">
        <v>77</v>
      </c>
      <c r="E5" s="2" t="s">
        <v>340</v>
      </c>
      <c r="F5" s="2" t="s">
        <v>341</v>
      </c>
      <c r="G5" s="2" t="s">
        <v>301</v>
      </c>
      <c r="H5" s="3">
        <v>21792.08</v>
      </c>
      <c r="I5" s="3">
        <v>4358.42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21792.08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17433.66</v>
      </c>
      <c r="AK5" s="4">
        <v>0.2</v>
      </c>
      <c r="AL5" s="3">
        <v>0</v>
      </c>
      <c r="AM5" s="3">
        <v>3486.73</v>
      </c>
      <c r="AN5" s="3">
        <v>0</v>
      </c>
      <c r="AO5" s="3">
        <v>3486.73</v>
      </c>
      <c r="AP5" s="3">
        <v>0</v>
      </c>
      <c r="AQ5" s="3">
        <v>3486.73</v>
      </c>
      <c r="AR5" s="2" t="s">
        <v>339</v>
      </c>
    </row>
    <row r="6" s="1" customFormat="1" ht="13.5" spans="1:44">
      <c r="A6" s="2" t="s">
        <v>339</v>
      </c>
      <c r="B6" s="2" t="s">
        <v>76</v>
      </c>
      <c r="C6" s="2" t="s">
        <v>120</v>
      </c>
      <c r="D6" s="2" t="s">
        <v>77</v>
      </c>
      <c r="E6" s="2" t="s">
        <v>340</v>
      </c>
      <c r="F6" s="2" t="s">
        <v>341</v>
      </c>
      <c r="G6" s="2" t="s">
        <v>301</v>
      </c>
      <c r="H6" s="3">
        <v>15580.2</v>
      </c>
      <c r="I6" s="3">
        <v>3116.04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15580.2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12464.16</v>
      </c>
      <c r="AK6" s="4">
        <v>0.2</v>
      </c>
      <c r="AL6" s="3">
        <v>0</v>
      </c>
      <c r="AM6" s="3">
        <v>2492.83</v>
      </c>
      <c r="AN6" s="3">
        <v>0</v>
      </c>
      <c r="AO6" s="3">
        <v>2492.83</v>
      </c>
      <c r="AP6" s="3">
        <v>0</v>
      </c>
      <c r="AQ6" s="3">
        <v>2492.83</v>
      </c>
      <c r="AR6" s="2" t="s">
        <v>339</v>
      </c>
    </row>
    <row r="7" s="1" customFormat="1" ht="13.5" spans="1:44">
      <c r="A7" s="2" t="s">
        <v>339</v>
      </c>
      <c r="B7" s="2" t="s">
        <v>76</v>
      </c>
      <c r="C7" s="2" t="s">
        <v>120</v>
      </c>
      <c r="D7" s="2" t="s">
        <v>77</v>
      </c>
      <c r="E7" s="2" t="s">
        <v>340</v>
      </c>
      <c r="F7" s="2" t="s">
        <v>341</v>
      </c>
      <c r="G7" s="2" t="s">
        <v>301</v>
      </c>
      <c r="H7" s="3">
        <v>15495.05</v>
      </c>
      <c r="I7" s="3">
        <v>3099.01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15495.05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12396.04</v>
      </c>
      <c r="AK7" s="4">
        <v>0.2</v>
      </c>
      <c r="AL7" s="3">
        <v>0</v>
      </c>
      <c r="AM7" s="3">
        <v>2479.21</v>
      </c>
      <c r="AN7" s="3">
        <v>0</v>
      </c>
      <c r="AO7" s="3">
        <v>2479.21</v>
      </c>
      <c r="AP7" s="3">
        <v>0</v>
      </c>
      <c r="AQ7" s="3">
        <v>2479.21</v>
      </c>
      <c r="AR7" s="2" t="s">
        <v>339</v>
      </c>
    </row>
    <row r="8" s="1" customFormat="1" ht="13.5" spans="1:44">
      <c r="A8" s="2" t="s">
        <v>339</v>
      </c>
      <c r="B8" s="2" t="s">
        <v>39</v>
      </c>
      <c r="C8" s="2" t="s">
        <v>120</v>
      </c>
      <c r="D8" s="2" t="s">
        <v>40</v>
      </c>
      <c r="E8" s="2" t="s">
        <v>340</v>
      </c>
      <c r="F8" s="2" t="s">
        <v>341</v>
      </c>
      <c r="G8" s="2" t="s">
        <v>301</v>
      </c>
      <c r="H8" s="3">
        <v>2970.3</v>
      </c>
      <c r="I8" s="3">
        <v>800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2970.3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2170.3</v>
      </c>
      <c r="AK8" s="4">
        <v>0.2</v>
      </c>
      <c r="AL8" s="3">
        <v>0</v>
      </c>
      <c r="AM8" s="3">
        <v>434.06</v>
      </c>
      <c r="AN8" s="3">
        <v>0</v>
      </c>
      <c r="AO8" s="3">
        <v>434.06</v>
      </c>
      <c r="AP8" s="3">
        <v>0</v>
      </c>
      <c r="AQ8" s="3">
        <v>434.06</v>
      </c>
      <c r="AR8" s="2" t="s">
        <v>339</v>
      </c>
    </row>
    <row r="9" s="1" customFormat="1" ht="13.5" spans="1:44">
      <c r="A9" s="2" t="s">
        <v>339</v>
      </c>
      <c r="B9" s="2" t="s">
        <v>45</v>
      </c>
      <c r="C9" s="2" t="s">
        <v>120</v>
      </c>
      <c r="D9" s="2" t="s">
        <v>46</v>
      </c>
      <c r="E9" s="2" t="s">
        <v>340</v>
      </c>
      <c r="F9" s="2" t="s">
        <v>341</v>
      </c>
      <c r="G9" s="2" t="s">
        <v>301</v>
      </c>
      <c r="H9" s="3">
        <v>7227.72</v>
      </c>
      <c r="I9" s="3">
        <v>1445.54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7227.72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5782.18</v>
      </c>
      <c r="AK9" s="4">
        <v>0.2</v>
      </c>
      <c r="AL9" s="3">
        <v>0</v>
      </c>
      <c r="AM9" s="3">
        <v>1156.44</v>
      </c>
      <c r="AN9" s="3">
        <v>0</v>
      </c>
      <c r="AO9" s="3">
        <v>1156.44</v>
      </c>
      <c r="AP9" s="3">
        <v>0</v>
      </c>
      <c r="AQ9" s="3">
        <v>1156.44</v>
      </c>
      <c r="AR9" s="2" t="s">
        <v>339</v>
      </c>
    </row>
    <row r="10" s="1" customFormat="1" ht="13.5" spans="1:44">
      <c r="A10" s="2" t="s">
        <v>339</v>
      </c>
      <c r="B10" s="2" t="s">
        <v>69</v>
      </c>
      <c r="C10" s="2" t="s">
        <v>120</v>
      </c>
      <c r="D10" s="2" t="s">
        <v>70</v>
      </c>
      <c r="E10" s="2" t="s">
        <v>340</v>
      </c>
      <c r="F10" s="2" t="s">
        <v>341</v>
      </c>
      <c r="G10" s="2" t="s">
        <v>301</v>
      </c>
      <c r="H10" s="3">
        <v>19617.82</v>
      </c>
      <c r="I10" s="3">
        <v>3923.56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19617.82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15694.26</v>
      </c>
      <c r="AK10" s="4">
        <v>0.2</v>
      </c>
      <c r="AL10" s="3">
        <v>0</v>
      </c>
      <c r="AM10" s="3">
        <v>3138.85</v>
      </c>
      <c r="AN10" s="3">
        <v>0</v>
      </c>
      <c r="AO10" s="3">
        <v>3138.85</v>
      </c>
      <c r="AP10" s="3">
        <v>0</v>
      </c>
      <c r="AQ10" s="3">
        <v>3138.85</v>
      </c>
      <c r="AR10" s="2" t="s">
        <v>339</v>
      </c>
    </row>
    <row r="11" s="1" customFormat="1" ht="13.5" spans="1:44">
      <c r="A11" s="2" t="s">
        <v>339</v>
      </c>
      <c r="B11" s="2" t="s">
        <v>62</v>
      </c>
      <c r="C11" s="2" t="s">
        <v>120</v>
      </c>
      <c r="D11" s="2" t="s">
        <v>63</v>
      </c>
      <c r="E11" s="2" t="s">
        <v>340</v>
      </c>
      <c r="F11" s="2" t="s">
        <v>341</v>
      </c>
      <c r="G11" s="2" t="s">
        <v>301</v>
      </c>
      <c r="H11" s="3">
        <v>7757.43</v>
      </c>
      <c r="I11" s="3">
        <v>1551.49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7757.43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6205.94</v>
      </c>
      <c r="AK11" s="4">
        <v>0.2</v>
      </c>
      <c r="AL11" s="3">
        <v>0</v>
      </c>
      <c r="AM11" s="3">
        <v>1241.19</v>
      </c>
      <c r="AN11" s="3">
        <v>0</v>
      </c>
      <c r="AO11" s="3">
        <v>1241.19</v>
      </c>
      <c r="AP11" s="3">
        <v>0</v>
      </c>
      <c r="AQ11" s="3">
        <v>1241.19</v>
      </c>
      <c r="AR11" s="2" t="s">
        <v>339</v>
      </c>
    </row>
    <row r="12" s="1" customFormat="1" ht="13.5" spans="1:44">
      <c r="A12" s="2" t="s">
        <v>339</v>
      </c>
      <c r="B12" s="2" t="s">
        <v>29</v>
      </c>
      <c r="C12" s="2" t="s">
        <v>120</v>
      </c>
      <c r="D12" s="2" t="s">
        <v>30</v>
      </c>
      <c r="E12" s="2" t="s">
        <v>340</v>
      </c>
      <c r="F12" s="2" t="s">
        <v>341</v>
      </c>
      <c r="G12" s="2" t="s">
        <v>301</v>
      </c>
      <c r="H12" s="3">
        <v>6551.49</v>
      </c>
      <c r="I12" s="3">
        <v>1310.3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6551.49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5241.19</v>
      </c>
      <c r="AK12" s="4">
        <v>0.2</v>
      </c>
      <c r="AL12" s="3">
        <v>0</v>
      </c>
      <c r="AM12" s="3">
        <v>1048.24</v>
      </c>
      <c r="AN12" s="3">
        <v>0</v>
      </c>
      <c r="AO12" s="3">
        <v>1048.24</v>
      </c>
      <c r="AP12" s="3">
        <v>0</v>
      </c>
      <c r="AQ12" s="3">
        <v>1048.24</v>
      </c>
      <c r="AR12" s="2" t="s">
        <v>339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客介明细</vt:lpstr>
      <vt:lpstr>客介费开发票</vt:lpstr>
      <vt:lpstr>申报劳务报酬</vt:lpstr>
      <vt:lpstr>申报个税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gjm</dc:creator>
  <cp:lastModifiedBy>WPS_1567389243</cp:lastModifiedBy>
  <dcterms:created xsi:type="dcterms:W3CDTF">2023-05-12T11:15:00Z</dcterms:created>
  <dcterms:modified xsi:type="dcterms:W3CDTF">2025-10-28T11:20:06Z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04AAB73684364E9A8FB6EDE7CFC15C84_12</vt:lpwstr>
  </property>
  <property fmtid="{D5CDD505-2E9C-101B-9397-08002B2CF9AE}" pid="4" name="KSOReadingLayout">
    <vt:bool>true</vt:bool>
  </property>
</Properties>
</file>