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6"/>
  </bookViews>
  <sheets>
    <sheet name="计算明细" sheetId="1" r:id="rId1"/>
    <sheet name="修改后发放明细（尾差问题）" sheetId="2" r:id="rId2"/>
    <sheet name="开具发票明细" sheetId="3" r:id="rId3"/>
    <sheet name="人员信息采集" sheetId="4" r:id="rId4"/>
    <sheet name="申报劳务报酬" sheetId="5" r:id="rId5"/>
    <sheet name="个税扣缴明细" sheetId="6" r:id="rId6"/>
    <sheet name="实发" sheetId="7" r:id="rId7"/>
  </sheets>
  <externalReferences>
    <externalReference r:id="rId8"/>
    <externalReference r:id="rId9"/>
    <externalReference r:id="rId10"/>
  </externalReferences>
  <definedNames>
    <definedName name="_xlnm._FilterDatabase" localSheetId="0" hidden="1">计算明细!$A$2:$Q$40</definedName>
    <definedName name="_xlnm._FilterDatabase" localSheetId="1" hidden="1">'修改后发放明细（尾差问题）'!$A$2:$Q$40</definedName>
    <definedName name="_xlnm._FilterDatabase" localSheetId="6" hidden="1">实发!$A$2:$S$41</definedName>
    <definedName name="国籍地区">[1]填表说明!$C$7:$C$249</definedName>
    <definedName name="证照类型">[1]填表说明!$E$6:$I$6</definedName>
    <definedName name="所得项目">[2]填表说明!$A$5:$A$6</definedName>
    <definedName name="保险营销员">[1]填表说明!$G$22:$G$23</definedName>
    <definedName name="证件类型">[2]填表说明!$A$10:$A$22</definedName>
    <definedName name="港澳居民来往内地通行证">[3]填表说明!$G$7</definedName>
    <definedName name="开户银行">[3]填表说明!$M$5:$M$717</definedName>
    <definedName name="涉税事由">[3]填表说明!$A$39:$A$43</definedName>
    <definedName name="省份">[3]填表说明!$K$5:$K$38</definedName>
    <definedName name="_xlnm._FilterDatabase" localSheetId="2" hidden="1">开具发票明细!$A$1:$N$1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meix</author>
  </authors>
  <commentList>
    <comment ref="AV1" authorId="0">
      <text>
        <r>
          <rPr>
            <sz val="9"/>
            <rFont val="宋体"/>
            <charset val="134"/>
          </rPr>
          <t>开户银行、银行账号、开户行省份 需要同时录入</t>
        </r>
      </text>
    </comment>
    <comment ref="AW1" authorId="0">
      <text>
        <r>
          <rPr>
            <sz val="9"/>
            <rFont val="宋体"/>
            <charset val="134"/>
          </rPr>
          <t>开户银行、银行账号、开户行省份 需要同时录入</t>
        </r>
      </text>
    </comment>
    <comment ref="AX1" authorId="0">
      <text>
        <r>
          <rPr>
            <sz val="9"/>
            <rFont val="宋体"/>
            <charset val="134"/>
          </rPr>
          <t>开户银行、银行账号、开户行省份 需要同时录入</t>
        </r>
      </text>
    </comment>
  </commentList>
</comments>
</file>

<file path=xl/sharedStrings.xml><?xml version="1.0" encoding="utf-8"?>
<sst xmlns="http://schemas.openxmlformats.org/spreadsheetml/2006/main" count="2003" uniqueCount="440">
  <si>
    <t>画堂春·锦2025.9-2026.2客介明细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</si>
  <si>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</si>
  <si>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</si>
  <si>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</si>
  <si>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</si>
  <si>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</si>
  <si>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</si>
  <si>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</si>
  <si>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</si>
  <si>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</si>
  <si>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</si>
  <si>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</si>
  <si>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</si>
  <si>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</si>
  <si>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</si>
  <si>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</si>
  <si>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</si>
  <si>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樊攀婷</t>
  </si>
  <si>
    <t>1-2-201</t>
  </si>
  <si>
    <t>张利玮</t>
  </si>
  <si>
    <t>652827198710292611</t>
  </si>
  <si>
    <t>6217004560002947037</t>
  </si>
  <si>
    <t>中国建设银行</t>
  </si>
  <si>
    <t>开发票</t>
  </si>
  <si>
    <t>陈江玲</t>
  </si>
  <si>
    <t>同业介绍</t>
  </si>
  <si>
    <t>单小燕</t>
  </si>
  <si>
    <t>1-2-202</t>
  </si>
  <si>
    <t>石云龙</t>
  </si>
  <si>
    <t>412724199909287911</t>
  </si>
  <si>
    <t>6228483048611418878</t>
  </si>
  <si>
    <t>中国农业银行</t>
  </si>
  <si>
    <t>卢克敬</t>
  </si>
  <si>
    <t>1-2-1001</t>
  </si>
  <si>
    <t>田丽平</t>
  </si>
  <si>
    <t>510922199904086344</t>
  </si>
  <si>
    <t>622823 2475677448768</t>
  </si>
  <si>
    <t>购物卡</t>
  </si>
  <si>
    <t>杨航</t>
  </si>
  <si>
    <t>周兴超</t>
  </si>
  <si>
    <t>1-3-602</t>
  </si>
  <si>
    <t>张博</t>
  </si>
  <si>
    <t>412722199811161015</t>
  </si>
  <si>
    <t>6230522500015052470</t>
  </si>
  <si>
    <t>王荣</t>
  </si>
  <si>
    <t>徐超</t>
  </si>
  <si>
    <t>1-3-1001</t>
  </si>
  <si>
    <t>杨秀莉</t>
  </si>
  <si>
    <t>652801200006107327</t>
  </si>
  <si>
    <t>6222033010003636630</t>
  </si>
  <si>
    <t>中国工商银行</t>
  </si>
  <si>
    <t>刘俊锋</t>
  </si>
  <si>
    <t>4-2-902</t>
  </si>
  <si>
    <t>张楚轩</t>
  </si>
  <si>
    <t>513901199005205216</t>
  </si>
  <si>
    <t>6217004560006190881</t>
  </si>
  <si>
    <t>霍苒</t>
  </si>
  <si>
    <t>王恒</t>
  </si>
  <si>
    <t>8-3-402</t>
  </si>
  <si>
    <t>赵禄</t>
  </si>
  <si>
    <t>李翼翔</t>
  </si>
  <si>
    <t>4-2-1001</t>
  </si>
  <si>
    <t>王江</t>
  </si>
  <si>
    <t>51302219960428799X</t>
  </si>
  <si>
    <t>6228482507102386671</t>
  </si>
  <si>
    <t>郭月章</t>
  </si>
  <si>
    <t>4-3-602</t>
  </si>
  <si>
    <t>崔云怡</t>
  </si>
  <si>
    <t>62050319910105540</t>
  </si>
  <si>
    <t>6235758300000187124</t>
  </si>
  <si>
    <t>中国银行</t>
  </si>
  <si>
    <t>肉孜·麦麦提</t>
  </si>
  <si>
    <t>4-3-701</t>
  </si>
  <si>
    <t>孙浩强</t>
  </si>
  <si>
    <t>320322199111066513</t>
  </si>
  <si>
    <t>6213328300003076744</t>
  </si>
  <si>
    <t>叶永虎</t>
  </si>
  <si>
    <t>李子维</t>
  </si>
  <si>
    <t>4-3-801</t>
  </si>
  <si>
    <t>郑成权</t>
  </si>
  <si>
    <t>652901196704146717</t>
  </si>
  <si>
    <t>6217004560004929363</t>
  </si>
  <si>
    <t>周文斌</t>
  </si>
  <si>
    <t>4-3-901</t>
  </si>
  <si>
    <t>左峰</t>
  </si>
  <si>
    <t>622201199807094219</t>
  </si>
  <si>
    <t>621558 3010000090979</t>
  </si>
  <si>
    <t>乃比江.乃麦提</t>
  </si>
  <si>
    <t>4-3-1001</t>
  </si>
  <si>
    <t>邢永鸿</t>
  </si>
  <si>
    <t>4-3-1002</t>
  </si>
  <si>
    <t>毕雪丽</t>
  </si>
  <si>
    <t>411527198906236062</t>
  </si>
  <si>
    <t>6222033010005521632</t>
  </si>
  <si>
    <t>葛永泽</t>
  </si>
  <si>
    <t>6-1-502</t>
  </si>
  <si>
    <t>胡勇</t>
  </si>
  <si>
    <t>650107198311200016</t>
  </si>
  <si>
    <t>6217004560003789487</t>
  </si>
  <si>
    <t>许乐贝</t>
  </si>
  <si>
    <t>6-1-602</t>
  </si>
  <si>
    <t>刘思汉</t>
  </si>
  <si>
    <t>652801199608241616</t>
  </si>
  <si>
    <t>6215340301607185252</t>
  </si>
  <si>
    <t>莫枭</t>
  </si>
  <si>
    <t>8-1-1102</t>
  </si>
  <si>
    <t>张晓娟</t>
  </si>
  <si>
    <t>622223198601100365</t>
  </si>
  <si>
    <t>6212872055694908</t>
  </si>
  <si>
    <t>新疆农村信用社</t>
  </si>
  <si>
    <t>金紫帆</t>
  </si>
  <si>
    <t>14-1层19</t>
  </si>
  <si>
    <t>邓军禄</t>
  </si>
  <si>
    <t>620121198508100539</t>
  </si>
  <si>
    <t>6217004560005729309</t>
  </si>
  <si>
    <t>薛杨航天</t>
  </si>
  <si>
    <t>16-1层05</t>
  </si>
  <si>
    <t>青日峰</t>
  </si>
  <si>
    <t>612325198006032114</t>
  </si>
  <si>
    <t>6228482508768580078</t>
  </si>
  <si>
    <t>范德源</t>
  </si>
  <si>
    <t>16-1层08</t>
  </si>
  <si>
    <t>蒋海涛</t>
  </si>
  <si>
    <t>412725198810105112</t>
  </si>
  <si>
    <t>6228482508400206371</t>
  </si>
  <si>
    <t>张丽</t>
  </si>
  <si>
    <t>19-2层03</t>
  </si>
  <si>
    <t>王珂珂</t>
  </si>
  <si>
    <t>411627200110186923</t>
  </si>
  <si>
    <t>6217004560005176709</t>
  </si>
  <si>
    <t>李瑛</t>
  </si>
  <si>
    <t>4-2-302</t>
  </si>
  <si>
    <t>刘娜</t>
  </si>
  <si>
    <t>622101198411181121</t>
  </si>
  <si>
    <t>翟嘉晨</t>
  </si>
  <si>
    <t>4-2-402</t>
  </si>
  <si>
    <t>赵会芳</t>
  </si>
  <si>
    <t>411627199402206927</t>
  </si>
  <si>
    <t>6222023010005545633</t>
  </si>
  <si>
    <t>李康</t>
  </si>
  <si>
    <t>4-3-302</t>
  </si>
  <si>
    <t>李洋</t>
  </si>
  <si>
    <t>4-3-502</t>
  </si>
  <si>
    <t>马小燕</t>
  </si>
  <si>
    <t>622424199709060061</t>
  </si>
  <si>
    <t>6228482508789080975</t>
  </si>
  <si>
    <t>白一迭</t>
  </si>
  <si>
    <t>柴英杰</t>
  </si>
  <si>
    <t>4-3-802</t>
  </si>
  <si>
    <t>艾买江·艾海买提</t>
  </si>
  <si>
    <t>4-3-1102</t>
  </si>
  <si>
    <t>冯亚勤</t>
  </si>
  <si>
    <t>652825199207220022</t>
  </si>
  <si>
    <t>6222621410001513930</t>
  </si>
  <si>
    <t>交通银行</t>
  </si>
  <si>
    <t>惠学园</t>
  </si>
  <si>
    <t>6-1-701</t>
  </si>
  <si>
    <t>李前程</t>
  </si>
  <si>
    <t>652801199512245217</t>
  </si>
  <si>
    <t>6217004560008372164</t>
  </si>
  <si>
    <t>白梦婷</t>
  </si>
  <si>
    <t>6-1-1101</t>
  </si>
  <si>
    <t>郑凯</t>
  </si>
  <si>
    <t>411627200102056918</t>
  </si>
  <si>
    <t>6217004560005841815</t>
  </si>
  <si>
    <t>杨磊</t>
  </si>
  <si>
    <t>6-2-301</t>
  </si>
  <si>
    <t>常权</t>
  </si>
  <si>
    <t>652829199402100339</t>
  </si>
  <si>
    <t>6217998500066603615</t>
  </si>
  <si>
    <t>中国邮政储蓄银行</t>
  </si>
  <si>
    <t>韩刚</t>
  </si>
  <si>
    <t>6-2-1002</t>
  </si>
  <si>
    <t>苟淑</t>
  </si>
  <si>
    <t>511381199507176168</t>
  </si>
  <si>
    <t>6217858300046520095</t>
  </si>
  <si>
    <t>亢延耕</t>
  </si>
  <si>
    <t>6-3-102</t>
  </si>
  <si>
    <t>付沫涵</t>
  </si>
  <si>
    <t>652801199108163447</t>
  </si>
  <si>
    <t>6212263010000682035</t>
  </si>
  <si>
    <t>杨子航</t>
  </si>
  <si>
    <t>6-3-702</t>
  </si>
  <si>
    <t>祁雪莲</t>
  </si>
  <si>
    <t>622827199004105128</t>
  </si>
  <si>
    <t>6217568300003064062</t>
  </si>
  <si>
    <t>白国剑</t>
  </si>
  <si>
    <t>8-3-201</t>
  </si>
  <si>
    <t>李菲辉</t>
  </si>
  <si>
    <t>650107198712280029</t>
  </si>
  <si>
    <t>6217233010000030793</t>
  </si>
  <si>
    <t>王小龙</t>
  </si>
  <si>
    <t>14-2层21</t>
  </si>
  <si>
    <t>夏雨涵</t>
  </si>
  <si>
    <t>652801199507173423</t>
  </si>
  <si>
    <t>623667683055672964</t>
  </si>
  <si>
    <t>新疆银行</t>
  </si>
  <si>
    <t>许雯</t>
  </si>
  <si>
    <t>19-2层04</t>
  </si>
  <si>
    <t>张万阳</t>
  </si>
  <si>
    <t>2-2-1603</t>
  </si>
  <si>
    <t>巴州美好优居房地产经济有限公司</t>
  </si>
  <si>
    <t>统一社会信用代码91652801MABTT7NQXN</t>
  </si>
  <si>
    <t>108293049283</t>
  </si>
  <si>
    <t>合计：</t>
  </si>
  <si>
    <t>画堂春·锦2025.9-2026.2成交客介明细</t>
  </si>
  <si>
    <t>购物卡发放</t>
  </si>
  <si>
    <t>代开人姓名</t>
  </si>
  <si>
    <t>证件类型</t>
  </si>
  <si>
    <t>证件号码</t>
  </si>
  <si>
    <t>发票号码</t>
  </si>
  <si>
    <t>发票代码</t>
  </si>
  <si>
    <t>开票日期</t>
  </si>
  <si>
    <t>货物劳务服务名称</t>
  </si>
  <si>
    <t>金额</t>
  </si>
  <si>
    <t>税率</t>
  </si>
  <si>
    <t>税额</t>
  </si>
  <si>
    <t>价税合计</t>
  </si>
  <si>
    <t>所得项目</t>
  </si>
  <si>
    <t>1</t>
  </si>
  <si>
    <t>居民身份证</t>
  </si>
  <si>
    <t>26652000000216325126</t>
  </si>
  <si>
    <t>266520000002</t>
  </si>
  <si>
    <t>2026-03-13</t>
  </si>
  <si>
    <t>其他经纪代理服务</t>
  </si>
  <si>
    <t>0.01</t>
  </si>
  <si>
    <t>87.60</t>
  </si>
  <si>
    <t>劳务报酬所得</t>
  </si>
  <si>
    <t>2</t>
  </si>
  <si>
    <t>26652000000216503566</t>
  </si>
  <si>
    <t>68.32</t>
  </si>
  <si>
    <t>3</t>
  </si>
  <si>
    <t>26652000000214273666</t>
  </si>
  <si>
    <t>2026-03-12</t>
  </si>
  <si>
    <t>其他经纪代理服务*客介</t>
  </si>
  <si>
    <t>62.87</t>
  </si>
  <si>
    <t>4</t>
  </si>
  <si>
    <t>26652000000214132471</t>
  </si>
  <si>
    <t>68.12</t>
  </si>
  <si>
    <t>5</t>
  </si>
  <si>
    <t>26652000000210218566</t>
  </si>
  <si>
    <t>2026-03-11</t>
  </si>
  <si>
    <t>其他经纪代理服务*经纪代理服务</t>
  </si>
  <si>
    <t>170.30</t>
  </si>
  <si>
    <t>6</t>
  </si>
  <si>
    <t>26652000000209735911</t>
  </si>
  <si>
    <t>71.60</t>
  </si>
  <si>
    <t>7</t>
  </si>
  <si>
    <t>26652000000203857441</t>
  </si>
  <si>
    <t>2026-03-10</t>
  </si>
  <si>
    <t>174.62</t>
  </si>
  <si>
    <t>8</t>
  </si>
  <si>
    <t>26652000000202277011</t>
  </si>
  <si>
    <t>71.08</t>
  </si>
  <si>
    <t>9</t>
  </si>
  <si>
    <t>26652000000202596916</t>
  </si>
  <si>
    <t>174.26</t>
  </si>
  <si>
    <t>10</t>
  </si>
  <si>
    <t>26652000000203044156</t>
  </si>
  <si>
    <t>62.49</t>
  </si>
  <si>
    <t>11</t>
  </si>
  <si>
    <t>26652000000204404221</t>
  </si>
  <si>
    <t>146.81</t>
  </si>
  <si>
    <t>12</t>
  </si>
  <si>
    <t>26652000000206754226</t>
  </si>
  <si>
    <t>237.62</t>
  </si>
  <si>
    <t>13</t>
  </si>
  <si>
    <t>26652000000202335691</t>
  </si>
  <si>
    <t>64.08</t>
  </si>
  <si>
    <t>14</t>
  </si>
  <si>
    <t>26652000000205676956</t>
  </si>
  <si>
    <t>336.44</t>
  </si>
  <si>
    <t>15</t>
  </si>
  <si>
    <t>62050319910105540X</t>
  </si>
  <si>
    <t>26652000000202648651</t>
  </si>
  <si>
    <t>133.08</t>
  </si>
  <si>
    <t>16</t>
  </si>
  <si>
    <t>26652000000204040906</t>
  </si>
  <si>
    <t>144.14</t>
  </si>
  <si>
    <t>17</t>
  </si>
  <si>
    <t>26652000000202319251</t>
  </si>
  <si>
    <t>440.40</t>
  </si>
  <si>
    <t>18</t>
  </si>
  <si>
    <t>26652000000202956661</t>
  </si>
  <si>
    <t>2026-03-09</t>
  </si>
  <si>
    <t>60.40</t>
  </si>
  <si>
    <t>19</t>
  </si>
  <si>
    <t>26652000000201638851</t>
  </si>
  <si>
    <t>155.80</t>
  </si>
  <si>
    <t>20</t>
  </si>
  <si>
    <t>26652000000201163426</t>
  </si>
  <si>
    <t>72.28</t>
  </si>
  <si>
    <t>21</t>
  </si>
  <si>
    <t>26652000000201329926</t>
  </si>
  <si>
    <t>130.26</t>
  </si>
  <si>
    <t>22</t>
  </si>
  <si>
    <t>26652000000202528306</t>
  </si>
  <si>
    <t>65.94</t>
  </si>
  <si>
    <t>23</t>
  </si>
  <si>
    <t>26652000000200845051</t>
  </si>
  <si>
    <t>70.28</t>
  </si>
  <si>
    <t>24</t>
  </si>
  <si>
    <t>26652000000201914536</t>
  </si>
  <si>
    <t>59.84</t>
  </si>
  <si>
    <t>25</t>
  </si>
  <si>
    <t>26652000000200685226</t>
  </si>
  <si>
    <t>67.88</t>
  </si>
  <si>
    <t>26</t>
  </si>
  <si>
    <t>26652000000201478366</t>
  </si>
  <si>
    <t>68.13</t>
  </si>
  <si>
    <t>27</t>
  </si>
  <si>
    <t>26652000000202113526</t>
  </si>
  <si>
    <t>118.81</t>
  </si>
  <si>
    <t>28</t>
  </si>
  <si>
    <t>26652000000202032031</t>
  </si>
  <si>
    <t>29</t>
  </si>
  <si>
    <t>26652000000201766951</t>
  </si>
  <si>
    <t>67.26</t>
  </si>
  <si>
    <t>30</t>
  </si>
  <si>
    <t>26652000000201741091</t>
  </si>
  <si>
    <t>其他经纪代理服务*客介费</t>
  </si>
  <si>
    <t>59.41</t>
  </si>
  <si>
    <t>31</t>
  </si>
  <si>
    <t>26652000000201050341</t>
  </si>
  <si>
    <t>181.19</t>
  </si>
  <si>
    <t>32</t>
  </si>
  <si>
    <t>26652000000251010151</t>
  </si>
  <si>
    <t>2026-03-24</t>
  </si>
  <si>
    <t>工号</t>
  </si>
  <si>
    <t>*姓名</t>
  </si>
  <si>
    <t>*证件类型</t>
  </si>
  <si>
    <t>*证件号码</t>
  </si>
  <si>
    <t>*国籍(地区)</t>
  </si>
  <si>
    <t>*性别</t>
  </si>
  <si>
    <t>*出生日期</t>
  </si>
  <si>
    <t>是否高级专家</t>
  </si>
  <si>
    <t>*任职受雇从业类型</t>
  </si>
  <si>
    <t>其他情况说明</t>
  </si>
  <si>
    <t>入职年度就业情形</t>
  </si>
  <si>
    <t>手机号码</t>
  </si>
  <si>
    <t>任职受雇从业日期</t>
  </si>
  <si>
    <t>离职日期</t>
  </si>
  <si>
    <t>是否离职后补发工资</t>
  </si>
  <si>
    <t>补发税款所属月份</t>
  </si>
  <si>
    <t>是否残疾</t>
  </si>
  <si>
    <t>是否烈属</t>
  </si>
  <si>
    <t>是否孤老</t>
  </si>
  <si>
    <t>残疾证件类型</t>
  </si>
  <si>
    <t>残疾证号</t>
  </si>
  <si>
    <t>烈属证号</t>
  </si>
  <si>
    <t>是否扣除减除费用</t>
  </si>
  <si>
    <t>个人投资额</t>
  </si>
  <si>
    <t>个人投资比例(%)</t>
  </si>
  <si>
    <t>中文名</t>
  </si>
  <si>
    <t>涉税事由</t>
  </si>
  <si>
    <t>出生国家(地区)</t>
  </si>
  <si>
    <t>首次入境时间</t>
  </si>
  <si>
    <t>预计离境时间</t>
  </si>
  <si>
    <t>其他证件类型</t>
  </si>
  <si>
    <t>其他证件号码</t>
  </si>
  <si>
    <t>户籍所在地（省）</t>
  </si>
  <si>
    <t>户籍所在地（市）</t>
  </si>
  <si>
    <t>户籍所在地（区县）</t>
  </si>
  <si>
    <t>户籍所在地（详细地址）</t>
  </si>
  <si>
    <t>经常居住地（省）</t>
  </si>
  <si>
    <t>经常居住地（市）</t>
  </si>
  <si>
    <t>经常居住地（区县）</t>
  </si>
  <si>
    <t>经常居住地（详细地址）</t>
  </si>
  <si>
    <t>联系地址（省）</t>
  </si>
  <si>
    <t>联系地址（市）</t>
  </si>
  <si>
    <t>联系地址（区县）</t>
  </si>
  <si>
    <t>联系地址（详细地址）</t>
  </si>
  <si>
    <t>电子邮箱</t>
  </si>
  <si>
    <t>学历</t>
  </si>
  <si>
    <t>开户银行</t>
  </si>
  <si>
    <t>银行账号</t>
  </si>
  <si>
    <t>开户行省份</t>
  </si>
  <si>
    <t>职务</t>
  </si>
  <si>
    <t>中国</t>
  </si>
  <si>
    <t>女</t>
  </si>
  <si>
    <t>其他</t>
  </si>
  <si>
    <t>申报其他所得</t>
  </si>
  <si>
    <t>男</t>
  </si>
  <si>
    <t>*所得项目</t>
  </si>
  <si>
    <t>*收入</t>
  </si>
  <si>
    <t>免税收入</t>
  </si>
  <si>
    <t>商业健康保险</t>
  </si>
  <si>
    <t>税延养老保险</t>
  </si>
  <si>
    <t>允许扣除的税费</t>
  </si>
  <si>
    <t>减免税额</t>
  </si>
  <si>
    <t>一般劳务报酬所得</t>
  </si>
  <si>
    <t>税款所属期起</t>
  </si>
  <si>
    <t>税款所属期止</t>
  </si>
  <si>
    <t>本期收入</t>
  </si>
  <si>
    <t>本期费用</t>
  </si>
  <si>
    <t>本期免税收入</t>
  </si>
  <si>
    <t>本期基本养老保险费</t>
  </si>
  <si>
    <t>本期基本医疗保险费</t>
  </si>
  <si>
    <t>本期失业保险费</t>
  </si>
  <si>
    <t>本期住房公积金</t>
  </si>
  <si>
    <t>本期企业(职业)年金</t>
  </si>
  <si>
    <t>本期商业健康保险费</t>
  </si>
  <si>
    <t>本期税延养老保险费</t>
  </si>
  <si>
    <t>本期公务交通费用</t>
  </si>
  <si>
    <t>本期通讯费用</t>
  </si>
  <si>
    <t>本期律师办案费用</t>
  </si>
  <si>
    <t>本期西藏附加减除费用</t>
  </si>
  <si>
    <t>本期展业成本</t>
  </si>
  <si>
    <t>本期其他扣除(其他)</t>
  </si>
  <si>
    <t>累计收入额</t>
  </si>
  <si>
    <t>累计免税收入</t>
  </si>
  <si>
    <t>累计减除费用</t>
  </si>
  <si>
    <t>累计专项扣除</t>
  </si>
  <si>
    <t>累计子女教育支出扣除</t>
  </si>
  <si>
    <t>累计继续教育支出扣除</t>
  </si>
  <si>
    <t>累计住房贷款利息支出扣除</t>
  </si>
  <si>
    <t>累计住房租金支出扣除</t>
  </si>
  <si>
    <t>累计赡养老人支出扣除</t>
  </si>
  <si>
    <t>累计3岁以下婴幼儿照护</t>
  </si>
  <si>
    <t>累计个人养老金</t>
  </si>
  <si>
    <t>累计其他扣除</t>
  </si>
  <si>
    <t>累计准予扣除的捐赠</t>
  </si>
  <si>
    <t>其他单位累计收入</t>
  </si>
  <si>
    <t>其他单位累计扣除</t>
  </si>
  <si>
    <t>其他单位累计减免税额</t>
  </si>
  <si>
    <t>其他单位累计已缴税额</t>
  </si>
  <si>
    <t>累计应纳税所得额</t>
  </si>
  <si>
    <t>速算扣除数</t>
  </si>
  <si>
    <t>累计应纳税额</t>
  </si>
  <si>
    <t>累计减免税额</t>
  </si>
  <si>
    <t>累计应扣缴税额</t>
  </si>
  <si>
    <t>已缴税额</t>
  </si>
  <si>
    <t>应补(退)税额</t>
  </si>
  <si>
    <t/>
  </si>
  <si>
    <t>2026-03-01</t>
  </si>
  <si>
    <t>2026-03-31</t>
  </si>
  <si>
    <t>扣除个人所得税</t>
  </si>
  <si>
    <t>实发</t>
  </si>
  <si>
    <t>发票已挂账</t>
  </si>
  <si>
    <t>本次小计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</si>
</sst>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  <numFmt numFmtId="178" formatCode="0.00_);\(0.00\)"/>
    <numFmt numFmtId="179" formatCode="0.00;[Red]0.00"/>
    <numFmt numFmtId="180" formatCode="yyyy/mm/dd"/>
    <numFmt numFmtId="181" formatCode="yyyy/mm"/>
    <numFmt numFmtId="182" formatCode="0.0000;[Red]0.0000"/>
    <numFmt numFmtId="183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sz val="11"/>
      <name val="宋体"/>
      <charset val="134"/>
    </font>
    <font>
      <sz val="9"/>
      <color theme="1"/>
      <name val="Times New Roman"/>
      <charset val="0"/>
    </font>
    <font>
      <b/>
      <sz val="14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6" borderId="23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24">
      <alignment vertical="center"/>
    </xf>
    <xf numFmtId="0" fontId="23" fillId="0" borderId="24">
      <alignment vertical="center"/>
    </xf>
    <xf numFmtId="0" fontId="24" fillId="0" borderId="25">
      <alignment vertical="center"/>
    </xf>
    <xf numFmtId="0" fontId="24" fillId="0" borderId="0">
      <alignment vertical="center"/>
    </xf>
    <xf numFmtId="0" fontId="25" fillId="7" borderId="26">
      <alignment vertical="center"/>
    </xf>
    <xf numFmtId="0" fontId="26" fillId="8" borderId="27">
      <alignment vertical="center"/>
    </xf>
    <xf numFmtId="0" fontId="27" fillId="8" borderId="26">
      <alignment vertical="center"/>
    </xf>
    <xf numFmtId="0" fontId="28" fillId="9" borderId="28">
      <alignment vertical="center"/>
    </xf>
    <xf numFmtId="0" fontId="29" fillId="0" borderId="29">
      <alignment vertical="center"/>
    </xf>
    <xf numFmtId="0" fontId="30" fillId="0" borderId="3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4" fillId="13" borderId="0">
      <alignment vertical="center"/>
    </xf>
    <xf numFmtId="0" fontId="35" fillId="2" borderId="0">
      <alignment vertical="center"/>
    </xf>
    <xf numFmtId="0" fontId="35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5" fillId="17" borderId="0">
      <alignment vertical="center"/>
    </xf>
    <xf numFmtId="0" fontId="35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5" fillId="21" borderId="0">
      <alignment vertical="center"/>
    </xf>
    <xf numFmtId="0" fontId="35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5" fillId="25" borderId="0">
      <alignment vertical="center"/>
    </xf>
    <xf numFmtId="0" fontId="35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5" fillId="29" borderId="0">
      <alignment vertical="center"/>
    </xf>
    <xf numFmtId="0" fontId="35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5" fillId="33" borderId="0">
      <alignment vertical="center"/>
    </xf>
    <xf numFmtId="0" fontId="35" fillId="34" borderId="0">
      <alignment vertical="center"/>
    </xf>
    <xf numFmtId="0" fontId="34" fillId="35" borderId="0">
      <alignment vertical="center"/>
    </xf>
  </cellStyleXfs>
  <cellXfs count="1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 applyProtection="1">
      <alignment horizontal="center" vertical="center" shrinkToFit="1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hidden="1"/>
    </xf>
    <xf numFmtId="176" fontId="5" fillId="0" borderId="1" xfId="1" applyNumberFormat="1" applyFont="1" applyFill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49" fontId="9" fillId="0" borderId="0" xfId="0" applyNumberFormat="1" applyFont="1" applyFill="1" applyBorder="1" applyAlignment="1"/>
    <xf numFmtId="178" fontId="9" fillId="0" borderId="0" xfId="0" applyNumberFormat="1" applyFont="1" applyFill="1" applyBorder="1" applyAlignment="1"/>
    <xf numFmtId="10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0" fontId="9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9" fontId="10" fillId="0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179" fontId="13" fillId="2" borderId="0" xfId="0" applyNumberFormat="1" applyFont="1" applyFill="1" applyBorder="1" applyAlignment="1">
      <alignment horizontal="center" vertical="center" wrapText="1"/>
    </xf>
    <xf numFmtId="179" fontId="11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180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181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10" fillId="3" borderId="0" xfId="0" applyNumberFormat="1" applyFont="1" applyFill="1" applyBorder="1" applyAlignment="1" applyProtection="1">
      <alignment horizontal="center" vertical="center" wrapText="1"/>
      <protection locked="0"/>
    </xf>
    <xf numFmtId="179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182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0" xfId="0" applyNumberFormat="1" applyFont="1" applyFill="1" applyBorder="1" applyAlignment="1" applyProtection="1">
      <alignment vertical="center" wrapText="1"/>
      <protection locked="0"/>
    </xf>
    <xf numFmtId="49" fontId="11" fillId="4" borderId="0" xfId="0" applyNumberFormat="1" applyFont="1" applyFill="1" applyBorder="1" applyAlignment="1" applyProtection="1">
      <alignment horizontal="center" vertical="center" wrapText="1"/>
    </xf>
    <xf numFmtId="49" fontId="13" fillId="4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 wrapText="1"/>
    </xf>
    <xf numFmtId="180" fontId="13" fillId="4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14" fontId="14" fillId="4" borderId="0" xfId="0" applyNumberFormat="1" applyFont="1" applyFill="1" applyBorder="1" applyAlignment="1" applyProtection="1">
      <alignment horizontal="center" vertical="center" wrapText="1"/>
    </xf>
    <xf numFmtId="49" fontId="14" fillId="4" borderId="0" xfId="0" applyNumberFormat="1" applyFont="1" applyFill="1" applyBorder="1" applyAlignment="1" applyProtection="1">
      <alignment horizontal="center" vertical="center" wrapText="1"/>
    </xf>
    <xf numFmtId="49" fontId="11" fillId="4" borderId="0" xfId="0" applyNumberFormat="1" applyFont="1" applyFill="1" applyBorder="1" applyAlignment="1">
      <alignment horizontal="center" vertical="center" wrapText="1"/>
    </xf>
    <xf numFmtId="179" fontId="11" fillId="4" borderId="0" xfId="0" applyNumberFormat="1" applyFont="1" applyFill="1" applyBorder="1" applyAlignment="1" applyProtection="1">
      <alignment horizontal="center" vertical="center" wrapText="1"/>
    </xf>
    <xf numFmtId="182" fontId="11" fillId="4" borderId="0" xfId="0" applyNumberFormat="1" applyFont="1" applyFill="1" applyBorder="1" applyAlignment="1" applyProtection="1">
      <alignment horizontal="center" vertical="center" wrapText="1"/>
    </xf>
    <xf numFmtId="180" fontId="11" fillId="4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/>
    <xf numFmtId="0" fontId="15" fillId="0" borderId="0" xfId="0" applyFont="1" applyFill="1" applyBorder="1" applyAlignment="1"/>
    <xf numFmtId="183" fontId="15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49" fontId="16" fillId="0" borderId="0" xfId="0" applyNumberFormat="1" applyFont="1" applyFill="1" applyBorder="1" applyAlignment="1"/>
    <xf numFmtId="183" fontId="15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21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76" fontId="4" fillId="5" borderId="1" xfId="1" applyNumberFormat="1" applyFont="1" applyFill="1" applyBorder="1" applyAlignment="1" applyProtection="1">
      <alignment horizontal="center" vertical="center" shrinkToFit="1"/>
      <protection locked="0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14" fontId="5" fillId="0" borderId="22" xfId="1" applyNumberFormat="1" applyFont="1" applyFill="1" applyBorder="1" applyAlignment="1" applyProtection="1">
      <alignment horizontal="center" vertical="center" shrinkToFit="1"/>
      <protection locked="0"/>
    </xf>
    <xf numFmtId="14" fontId="1" fillId="0" borderId="2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5" borderId="0" xfId="0" applyFont="1" applyFill="1" applyBorder="1" applyAlignment="1" quotePrefix="1">
      <alignment horizontal="center" vertical="center"/>
    </xf>
    <xf numFmtId="0" fontId="1" fillId="5" borderId="1" xfId="0" applyFont="1" applyFill="1" applyBorder="1" applyAlignment="1" quotePrefix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  <xf numFmtId="0" fontId="1" fillId="0" borderId="22" xfId="0" applyFont="1" applyFill="1" applyBorder="1" applyAlignment="1" quotePrefix="1">
      <alignment horizontal="center" vertical="center"/>
    </xf>
    <xf numFmtId="0" fontId="1" fillId="0" borderId="0" xfId="0" applyFont="1" applyFill="1" applyBorder="1" applyAlignment="1" quotePrefix="1">
      <alignment horizontal="center" vertical="center"/>
    </xf>
    <xf numFmtId="0" fontId="1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0000"/>
        </patternFill>
      </fill>
    </dxf>
    <dxf>
      <fill>
        <patternFill patternType="solid">
          <bgColor theme="0" tint="-0.149998474074526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20108;&#20998;&#20844;&#21496;2022&#24180;&#27599;&#26376;&#24037;&#36164;&#21450;&#20010;&#31246;\&#20154;&#21592;&#20449;&#24687;&#37319;&#38598;&#23548;&#20837;&#27169;&#26495;2025.8.5%20&#23458;&#20171;&#20154;&#215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700;&#38754;\&#21171;&#21153;&#25253;&#37228;&#25152;&#24471;&#65288;&#19981;&#36866;&#29992;&#32047;&#35745;&#39044;&#25187;&#27861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54;&#21592;&#20449;&#24687;&#37319;&#38598;&#23548;&#20837;&#27169;&#26495;-202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劳务报酬收入"/>
      <sheetName val="填表说明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0"/>
  <sheetViews>
    <sheetView zoomScale="85" zoomScaleNormal="85" topLeftCell="A13" workbookViewId="0">
      <selection activeCell="A23" sqref="$A23:$XFD24"/>
    </sheetView>
  </sheetViews>
  <sheetFormatPr defaultColWidth="9" defaultRowHeight="14.25"/>
  <cols>
    <col min="1" max="1" width="6.175" style="2" customWidth="1"/>
    <col min="2" max="2" width="16.6166666666667" style="1" customWidth="1"/>
    <col min="3" max="3" width="9.375" style="2" customWidth="1"/>
    <col min="4" max="4" width="7.375" style="2" customWidth="1"/>
    <col min="5" max="5" width="6.375" style="2" customWidth="1"/>
    <col min="6" max="6" width="8.375" style="2" customWidth="1"/>
    <col min="7" max="7" width="15.875" style="2" customWidth="1"/>
    <col min="8" max="8" width="10.7333333333333" style="4" customWidth="1"/>
    <col min="9" max="9" width="11.175" style="2" customWidth="1"/>
    <col min="10" max="10" width="20.375" style="2" customWidth="1"/>
    <col min="11" max="11" width="21.5" style="2" customWidth="1"/>
    <col min="12" max="12" width="23.525" style="2" customWidth="1"/>
    <col min="13" max="13" width="14.85" style="2" customWidth="1"/>
    <col min="14" max="14" width="13.875" style="2" customWidth="1"/>
    <col min="15" max="15" width="14" style="2" customWidth="1"/>
    <col min="16" max="16" width="10.3583333333333" style="2" customWidth="1"/>
    <col min="17" max="17" width="12.05" style="2" customWidth="1"/>
    <col min="18" max="16384" width="9" style="2"/>
  </cols>
  <sheetData>
    <row r="1" s="1" customFormat="1" ht="22.5" spans="1:17">
      <c r="A1" s="5" t="s">
        <v>0</v>
      </c>
      <c r="B1" s="5"/>
      <c r="C1" s="5"/>
      <c r="D1" s="5"/>
      <c r="E1" s="5"/>
      <c r="F1" s="5"/>
      <c r="G1" s="5"/>
      <c r="H1" s="6"/>
      <c r="I1" s="7"/>
      <c r="J1" s="5"/>
      <c r="K1" s="5"/>
      <c r="L1" s="8"/>
      <c r="M1" s="5"/>
      <c r="N1" s="5"/>
      <c r="O1" s="5"/>
      <c r="P1" s="5"/>
      <c r="Q1" s="5"/>
    </row>
    <row r="2" s="1" customFormat="1" ht="22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14</v>
      </c>
    </row>
    <row r="3" s="2" customFormat="1" ht="21" customHeight="1" spans="1:17">
      <c r="A3" s="11">
        <v>1</v>
      </c>
      <c r="B3" s="9" t="s">
        <v>17</v>
      </c>
      <c r="C3" s="11" t="s">
        <v>18</v>
      </c>
      <c r="D3" s="11">
        <v>117.6</v>
      </c>
      <c r="E3" s="11">
        <v>5140</v>
      </c>
      <c r="F3" s="11">
        <v>604464</v>
      </c>
      <c r="G3" s="11" t="s">
        <v>19</v>
      </c>
      <c r="H3" s="12">
        <v>45932</v>
      </c>
      <c r="I3" s="11">
        <v>6044</v>
      </c>
      <c r="J3" s="11" t="s">
        <v>20</v>
      </c>
      <c r="K3" s="114" t="s">
        <v>21</v>
      </c>
      <c r="L3" s="11" t="s">
        <v>22</v>
      </c>
      <c r="M3" s="11">
        <v>15899038123</v>
      </c>
      <c r="N3" s="11" t="s">
        <v>23</v>
      </c>
      <c r="O3" s="99">
        <v>45932</v>
      </c>
      <c r="P3" s="100" t="s">
        <v>24</v>
      </c>
      <c r="Q3" s="11" t="s">
        <v>25</v>
      </c>
    </row>
    <row r="4" s="2" customFormat="1" ht="21" customHeight="1" spans="1:17">
      <c r="A4" s="11">
        <v>2</v>
      </c>
      <c r="B4" s="9" t="s">
        <v>26</v>
      </c>
      <c r="C4" s="11" t="s">
        <v>27</v>
      </c>
      <c r="D4" s="11">
        <v>117.6</v>
      </c>
      <c r="E4" s="11">
        <v>5102.04</v>
      </c>
      <c r="F4" s="11">
        <v>600000</v>
      </c>
      <c r="G4" s="11" t="s">
        <v>28</v>
      </c>
      <c r="H4" s="15">
        <v>45946</v>
      </c>
      <c r="I4" s="11">
        <f>ROUND(F4*0.02,0)</f>
        <v>12000</v>
      </c>
      <c r="J4" s="114" t="s">
        <v>29</v>
      </c>
      <c r="K4" s="114" t="s">
        <v>30</v>
      </c>
      <c r="L4" s="11" t="s">
        <v>31</v>
      </c>
      <c r="M4" s="11">
        <v>17590888278</v>
      </c>
      <c r="N4" s="11" t="s">
        <v>23</v>
      </c>
      <c r="O4" s="99">
        <v>45952</v>
      </c>
      <c r="P4" s="100" t="s">
        <v>24</v>
      </c>
      <c r="Q4" s="11"/>
    </row>
    <row r="5" s="2" customFormat="1" ht="21" customHeight="1" spans="1:17">
      <c r="A5" s="11">
        <v>3</v>
      </c>
      <c r="B5" s="9" t="s">
        <v>32</v>
      </c>
      <c r="C5" s="11" t="s">
        <v>33</v>
      </c>
      <c r="D5" s="11">
        <v>117.6</v>
      </c>
      <c r="E5" s="11">
        <v>5770.995</v>
      </c>
      <c r="F5" s="11">
        <v>678669</v>
      </c>
      <c r="G5" s="11" t="s">
        <v>34</v>
      </c>
      <c r="H5" s="12">
        <v>45915</v>
      </c>
      <c r="I5" s="11">
        <f>ROUND(F5*0.01,0)</f>
        <v>6787</v>
      </c>
      <c r="J5" s="114" t="s">
        <v>35</v>
      </c>
      <c r="K5" s="11" t="s">
        <v>36</v>
      </c>
      <c r="L5" s="11" t="s">
        <v>31</v>
      </c>
      <c r="M5" s="11">
        <v>19218488750</v>
      </c>
      <c r="N5" s="11" t="s">
        <v>37</v>
      </c>
      <c r="O5" s="99">
        <v>45936</v>
      </c>
      <c r="P5" s="100" t="s">
        <v>38</v>
      </c>
      <c r="Q5" s="11"/>
    </row>
    <row r="6" s="2" customFormat="1" ht="21" customHeight="1" spans="1:17">
      <c r="A6" s="11">
        <v>4</v>
      </c>
      <c r="B6" s="9" t="s">
        <v>39</v>
      </c>
      <c r="C6" s="11" t="s">
        <v>40</v>
      </c>
      <c r="D6" s="11">
        <v>117.97</v>
      </c>
      <c r="E6" s="11">
        <v>5350</v>
      </c>
      <c r="F6" s="11">
        <v>631140</v>
      </c>
      <c r="G6" s="11" t="s">
        <v>41</v>
      </c>
      <c r="H6" s="16">
        <v>45915</v>
      </c>
      <c r="I6" s="11">
        <f>ROUND(F6*0.01,0)</f>
        <v>6311</v>
      </c>
      <c r="J6" s="114" t="s">
        <v>42</v>
      </c>
      <c r="K6" s="114" t="s">
        <v>43</v>
      </c>
      <c r="L6" s="11" t="s">
        <v>31</v>
      </c>
      <c r="M6" s="11">
        <v>18399789766</v>
      </c>
      <c r="N6" s="11" t="s">
        <v>23</v>
      </c>
      <c r="O6" s="99">
        <v>45931</v>
      </c>
      <c r="P6" s="100" t="s">
        <v>44</v>
      </c>
      <c r="Q6" s="11" t="s">
        <v>25</v>
      </c>
    </row>
    <row r="7" s="2" customFormat="1" ht="21" customHeight="1" spans="1:17">
      <c r="A7" s="11">
        <v>5</v>
      </c>
      <c r="B7" s="9" t="s">
        <v>45</v>
      </c>
      <c r="C7" s="11" t="s">
        <v>46</v>
      </c>
      <c r="D7" s="11">
        <v>117.6</v>
      </c>
      <c r="E7" s="11">
        <v>5400</v>
      </c>
      <c r="F7" s="11">
        <v>635040</v>
      </c>
      <c r="G7" s="11" t="s">
        <v>47</v>
      </c>
      <c r="H7" s="17">
        <v>45922</v>
      </c>
      <c r="I7" s="11">
        <f>ROUND(F7*0.01,0)</f>
        <v>6350</v>
      </c>
      <c r="J7" s="114" t="s">
        <v>48</v>
      </c>
      <c r="K7" s="114" t="s">
        <v>49</v>
      </c>
      <c r="L7" s="11" t="s">
        <v>50</v>
      </c>
      <c r="M7" s="11">
        <v>15299356763</v>
      </c>
      <c r="N7" s="11" t="s">
        <v>23</v>
      </c>
      <c r="O7" s="99">
        <v>45936</v>
      </c>
      <c r="P7" s="100" t="s">
        <v>38</v>
      </c>
      <c r="Q7" s="11" t="s">
        <v>25</v>
      </c>
    </row>
    <row r="8" s="2" customFormat="1" ht="21" customHeight="1" spans="1:17">
      <c r="A8" s="11">
        <v>6</v>
      </c>
      <c r="B8" s="9" t="s">
        <v>51</v>
      </c>
      <c r="C8" s="11" t="s">
        <v>52</v>
      </c>
      <c r="D8" s="11">
        <v>126.5</v>
      </c>
      <c r="E8" s="11">
        <v>5454.545</v>
      </c>
      <c r="F8" s="11">
        <v>690000</v>
      </c>
      <c r="G8" s="11" t="s">
        <v>53</v>
      </c>
      <c r="H8" s="12">
        <v>45894</v>
      </c>
      <c r="I8" s="11">
        <f>F8*0.01</f>
        <v>6900</v>
      </c>
      <c r="J8" s="114" t="s">
        <v>54</v>
      </c>
      <c r="K8" s="114" t="s">
        <v>55</v>
      </c>
      <c r="L8" s="11" t="s">
        <v>22</v>
      </c>
      <c r="M8" s="11">
        <v>13239072727</v>
      </c>
      <c r="N8" s="11" t="s">
        <v>23</v>
      </c>
      <c r="O8" s="99">
        <v>45903</v>
      </c>
      <c r="P8" s="100" t="s">
        <v>56</v>
      </c>
      <c r="Q8" s="11" t="s">
        <v>25</v>
      </c>
    </row>
    <row r="9" s="2" customFormat="1" ht="21" customHeight="1" spans="1:17">
      <c r="A9" s="11">
        <v>7</v>
      </c>
      <c r="B9" s="9" t="s">
        <v>57</v>
      </c>
      <c r="C9" s="11" t="s">
        <v>58</v>
      </c>
      <c r="D9" s="11">
        <v>117.84</v>
      </c>
      <c r="E9" s="11">
        <v>5176.51</v>
      </c>
      <c r="F9" s="11">
        <v>610000</v>
      </c>
      <c r="G9" s="11" t="s">
        <v>53</v>
      </c>
      <c r="H9" s="12">
        <v>45958</v>
      </c>
      <c r="I9" s="11">
        <f>F9*0.01</f>
        <v>6100</v>
      </c>
      <c r="J9" s="114" t="s">
        <v>54</v>
      </c>
      <c r="K9" s="114" t="s">
        <v>55</v>
      </c>
      <c r="L9" s="11" t="s">
        <v>22</v>
      </c>
      <c r="M9" s="11">
        <v>13239072727</v>
      </c>
      <c r="N9" s="11" t="s">
        <v>23</v>
      </c>
      <c r="O9" s="99">
        <v>45958</v>
      </c>
      <c r="P9" s="100" t="s">
        <v>59</v>
      </c>
      <c r="Q9" s="11" t="s">
        <v>25</v>
      </c>
    </row>
    <row r="10" s="2" customFormat="1" ht="21" customHeight="1" spans="1:17">
      <c r="A10" s="11">
        <v>8</v>
      </c>
      <c r="B10" s="9" t="s">
        <v>60</v>
      </c>
      <c r="C10" s="11" t="s">
        <v>61</v>
      </c>
      <c r="D10" s="11">
        <v>126.5</v>
      </c>
      <c r="E10" s="11">
        <v>5454.545</v>
      </c>
      <c r="F10" s="11">
        <v>690000</v>
      </c>
      <c r="G10" s="11" t="s">
        <v>62</v>
      </c>
      <c r="H10" s="12">
        <v>45935</v>
      </c>
      <c r="I10" s="11">
        <f>F10*0.01</f>
        <v>6900</v>
      </c>
      <c r="J10" s="11" t="s">
        <v>63</v>
      </c>
      <c r="K10" s="114" t="s">
        <v>64</v>
      </c>
      <c r="L10" s="11" t="s">
        <v>31</v>
      </c>
      <c r="M10" s="11">
        <v>13628970776</v>
      </c>
      <c r="N10" s="11" t="s">
        <v>23</v>
      </c>
      <c r="O10" s="99">
        <v>45936</v>
      </c>
      <c r="P10" s="100" t="s">
        <v>24</v>
      </c>
      <c r="Q10" s="11" t="s">
        <v>25</v>
      </c>
    </row>
    <row r="11" s="2" customFormat="1" ht="21" customHeight="1" spans="1:17">
      <c r="A11" s="11">
        <v>9</v>
      </c>
      <c r="B11" s="9" t="s">
        <v>65</v>
      </c>
      <c r="C11" s="11" t="s">
        <v>66</v>
      </c>
      <c r="D11" s="11">
        <v>126.91</v>
      </c>
      <c r="E11" s="11">
        <v>5295.69</v>
      </c>
      <c r="F11" s="11">
        <v>672076</v>
      </c>
      <c r="G11" s="11" t="s">
        <v>67</v>
      </c>
      <c r="H11" s="12">
        <v>45964</v>
      </c>
      <c r="I11" s="11">
        <v>13441</v>
      </c>
      <c r="J11" s="114" t="s">
        <v>68</v>
      </c>
      <c r="K11" s="114" t="s">
        <v>69</v>
      </c>
      <c r="L11" s="11" t="s">
        <v>70</v>
      </c>
      <c r="M11" s="11">
        <v>18299830975</v>
      </c>
      <c r="N11" s="11" t="s">
        <v>23</v>
      </c>
      <c r="O11" s="99">
        <v>45966</v>
      </c>
      <c r="P11" s="100" t="s">
        <v>56</v>
      </c>
      <c r="Q11" s="11"/>
    </row>
    <row r="12" s="2" customFormat="1" ht="21" customHeight="1" spans="1:17">
      <c r="A12" s="11">
        <v>10</v>
      </c>
      <c r="B12" s="9" t="s">
        <v>71</v>
      </c>
      <c r="C12" s="11" t="s">
        <v>72</v>
      </c>
      <c r="D12" s="11">
        <v>126.5</v>
      </c>
      <c r="E12" s="11">
        <v>5370</v>
      </c>
      <c r="F12" s="11">
        <v>679305</v>
      </c>
      <c r="G12" s="11" t="s">
        <v>73</v>
      </c>
      <c r="H12" s="12">
        <v>45931</v>
      </c>
      <c r="I12" s="11">
        <f>ROUND(F12*0.01,0)</f>
        <v>6793</v>
      </c>
      <c r="J12" s="114" t="s">
        <v>74</v>
      </c>
      <c r="K12" s="114" t="s">
        <v>75</v>
      </c>
      <c r="L12" s="11" t="s">
        <v>70</v>
      </c>
      <c r="M12" s="11">
        <v>19914230009</v>
      </c>
      <c r="N12" s="11" t="s">
        <v>23</v>
      </c>
      <c r="O12" s="99">
        <v>45935</v>
      </c>
      <c r="P12" s="100" t="s">
        <v>76</v>
      </c>
      <c r="Q12" s="11"/>
    </row>
    <row r="13" s="2" customFormat="1" ht="21" customHeight="1" spans="1:17">
      <c r="A13" s="11">
        <v>11</v>
      </c>
      <c r="B13" s="9" t="s">
        <v>77</v>
      </c>
      <c r="C13" s="11" t="s">
        <v>78</v>
      </c>
      <c r="D13" s="11">
        <v>126.5</v>
      </c>
      <c r="E13" s="11">
        <v>5675.494</v>
      </c>
      <c r="F13" s="11">
        <v>717950</v>
      </c>
      <c r="G13" s="11" t="s">
        <v>79</v>
      </c>
      <c r="H13" s="16">
        <v>45931</v>
      </c>
      <c r="I13" s="11">
        <v>7179</v>
      </c>
      <c r="J13" s="114" t="s">
        <v>80</v>
      </c>
      <c r="K13" s="114" t="s">
        <v>81</v>
      </c>
      <c r="L13" s="11" t="s">
        <v>22</v>
      </c>
      <c r="M13" s="11">
        <v>17399071459</v>
      </c>
      <c r="N13" s="11" t="s">
        <v>23</v>
      </c>
      <c r="O13" s="99">
        <v>45931</v>
      </c>
      <c r="P13" s="100" t="s">
        <v>76</v>
      </c>
      <c r="Q13" s="11"/>
    </row>
    <row r="14" s="2" customFormat="1" ht="21" customHeight="1" spans="1:17">
      <c r="A14" s="11">
        <v>12</v>
      </c>
      <c r="B14" s="9" t="s">
        <v>82</v>
      </c>
      <c r="C14" s="11" t="s">
        <v>83</v>
      </c>
      <c r="D14" s="2">
        <v>126.5</v>
      </c>
      <c r="E14" s="11">
        <v>5420</v>
      </c>
      <c r="F14" s="11">
        <v>685630</v>
      </c>
      <c r="G14" s="9" t="s">
        <v>84</v>
      </c>
      <c r="H14" s="18">
        <v>45933</v>
      </c>
      <c r="I14" s="11">
        <f>ROUND(F14*0.01,0)</f>
        <v>6856</v>
      </c>
      <c r="J14" s="114" t="s">
        <v>85</v>
      </c>
      <c r="K14" s="11" t="s">
        <v>86</v>
      </c>
      <c r="L14" s="11" t="s">
        <v>50</v>
      </c>
      <c r="M14" s="11">
        <v>18799833307</v>
      </c>
      <c r="N14" s="11" t="s">
        <v>23</v>
      </c>
      <c r="O14" s="99">
        <v>45933</v>
      </c>
      <c r="P14" s="100" t="s">
        <v>24</v>
      </c>
      <c r="Q14" s="11"/>
    </row>
    <row r="15" s="2" customFormat="1" ht="21" customHeight="1" spans="1:17">
      <c r="A15" s="11">
        <v>13</v>
      </c>
      <c r="B15" s="9" t="s">
        <v>87</v>
      </c>
      <c r="C15" s="11" t="s">
        <v>88</v>
      </c>
      <c r="D15" s="2">
        <v>126.5</v>
      </c>
      <c r="E15" s="11">
        <v>5440</v>
      </c>
      <c r="F15" s="11">
        <v>688160</v>
      </c>
      <c r="G15" s="11" t="s">
        <v>73</v>
      </c>
      <c r="H15" s="12">
        <v>45938</v>
      </c>
      <c r="I15" s="11">
        <v>6881</v>
      </c>
      <c r="J15" s="114" t="s">
        <v>74</v>
      </c>
      <c r="K15" s="114" t="s">
        <v>75</v>
      </c>
      <c r="L15" s="11" t="s">
        <v>70</v>
      </c>
      <c r="M15" s="11">
        <v>19914230009</v>
      </c>
      <c r="N15" s="11" t="s">
        <v>23</v>
      </c>
      <c r="O15" s="99">
        <v>45957</v>
      </c>
      <c r="P15" s="100" t="s">
        <v>76</v>
      </c>
      <c r="Q15" s="11"/>
    </row>
    <row r="16" s="2" customFormat="1" ht="21" customHeight="1" spans="1:17">
      <c r="A16" s="11">
        <v>14</v>
      </c>
      <c r="B16" s="9" t="s">
        <v>89</v>
      </c>
      <c r="C16" s="11" t="s">
        <v>90</v>
      </c>
      <c r="D16" s="2">
        <v>126.91</v>
      </c>
      <c r="E16" s="11">
        <v>5515.72</v>
      </c>
      <c r="F16" s="11">
        <v>700000</v>
      </c>
      <c r="G16" s="11" t="s">
        <v>91</v>
      </c>
      <c r="H16" s="12">
        <v>45963</v>
      </c>
      <c r="I16" s="11">
        <f>F16*0.02</f>
        <v>14000</v>
      </c>
      <c r="J16" s="114" t="s">
        <v>92</v>
      </c>
      <c r="K16" s="114" t="s">
        <v>93</v>
      </c>
      <c r="L16" s="11" t="s">
        <v>50</v>
      </c>
      <c r="M16" s="11">
        <v>13639995990</v>
      </c>
      <c r="N16" s="11" t="s">
        <v>37</v>
      </c>
      <c r="O16" s="99">
        <v>45965</v>
      </c>
      <c r="P16" s="100" t="s">
        <v>44</v>
      </c>
      <c r="Q16" s="11"/>
    </row>
    <row r="17" s="2" customFormat="1" ht="21" customHeight="1" spans="1:17">
      <c r="A17" s="11">
        <v>15</v>
      </c>
      <c r="B17" s="9" t="s">
        <v>94</v>
      </c>
      <c r="C17" s="11" t="s">
        <v>95</v>
      </c>
      <c r="D17" s="11">
        <v>133.94</v>
      </c>
      <c r="E17" s="11">
        <v>5400</v>
      </c>
      <c r="F17" s="11">
        <v>723276</v>
      </c>
      <c r="G17" s="11" t="s">
        <v>96</v>
      </c>
      <c r="H17" s="12">
        <v>45903</v>
      </c>
      <c r="I17" s="11">
        <v>7232</v>
      </c>
      <c r="J17" s="114" t="s">
        <v>97</v>
      </c>
      <c r="K17" s="114" t="s">
        <v>98</v>
      </c>
      <c r="L17" s="11" t="s">
        <v>22</v>
      </c>
      <c r="M17" s="11">
        <v>13999627205</v>
      </c>
      <c r="N17" s="11" t="s">
        <v>23</v>
      </c>
      <c r="O17" s="99">
        <v>45903</v>
      </c>
      <c r="P17" s="100" t="s">
        <v>38</v>
      </c>
      <c r="Q17" s="11"/>
    </row>
    <row r="18" s="2" customFormat="1" ht="21" customHeight="1" spans="1:17">
      <c r="A18" s="11">
        <v>16</v>
      </c>
      <c r="B18" s="9" t="s">
        <v>99</v>
      </c>
      <c r="C18" s="11" t="s">
        <v>100</v>
      </c>
      <c r="D18" s="11">
        <v>133.94</v>
      </c>
      <c r="E18" s="11">
        <v>5450.2</v>
      </c>
      <c r="F18" s="11">
        <v>730000</v>
      </c>
      <c r="G18" s="11" t="s">
        <v>101</v>
      </c>
      <c r="H18" s="12">
        <v>45899</v>
      </c>
      <c r="I18" s="11">
        <f t="shared" ref="I17:I19" si="0">F18*0.01</f>
        <v>7300</v>
      </c>
      <c r="J18" s="114" t="s">
        <v>102</v>
      </c>
      <c r="K18" s="11" t="s">
        <v>103</v>
      </c>
      <c r="L18" s="11" t="s">
        <v>22</v>
      </c>
      <c r="M18" s="11">
        <v>17570884434</v>
      </c>
      <c r="N18" s="11" t="s">
        <v>23</v>
      </c>
      <c r="O18" s="99">
        <v>45905</v>
      </c>
      <c r="P18" s="100" t="s">
        <v>56</v>
      </c>
      <c r="Q18" s="11" t="s">
        <v>25</v>
      </c>
    </row>
    <row r="19" s="104" customFormat="1" ht="21" customHeight="1" spans="1:17">
      <c r="A19" s="105">
        <v>17</v>
      </c>
      <c r="B19" s="106" t="s">
        <v>104</v>
      </c>
      <c r="C19" s="105" t="s">
        <v>105</v>
      </c>
      <c r="D19" s="105">
        <v>139.33</v>
      </c>
      <c r="E19" s="105">
        <v>6351</v>
      </c>
      <c r="F19" s="105">
        <v>884885</v>
      </c>
      <c r="G19" s="105" t="s">
        <v>106</v>
      </c>
      <c r="H19" s="107">
        <v>45914</v>
      </c>
      <c r="I19" s="105">
        <v>8848</v>
      </c>
      <c r="J19" s="115" t="s">
        <v>107</v>
      </c>
      <c r="K19" s="116" t="s">
        <v>108</v>
      </c>
      <c r="L19" s="106" t="s">
        <v>109</v>
      </c>
      <c r="M19" s="105">
        <v>18096803395</v>
      </c>
      <c r="N19" s="105" t="s">
        <v>23</v>
      </c>
      <c r="O19" s="108">
        <v>45934</v>
      </c>
      <c r="P19" s="109" t="s">
        <v>44</v>
      </c>
      <c r="Q19" s="105" t="s">
        <v>25</v>
      </c>
    </row>
    <row r="20" s="2" customFormat="1" ht="21" customHeight="1" spans="1:17">
      <c r="A20" s="11">
        <v>18</v>
      </c>
      <c r="B20" s="9" t="s">
        <v>110</v>
      </c>
      <c r="C20" s="11" t="s">
        <v>111</v>
      </c>
      <c r="D20" s="11">
        <v>102.97</v>
      </c>
      <c r="E20" s="11">
        <v>16500</v>
      </c>
      <c r="F20" s="11">
        <v>1699005</v>
      </c>
      <c r="G20" s="11" t="s">
        <v>112</v>
      </c>
      <c r="H20" s="17">
        <v>45920</v>
      </c>
      <c r="I20" s="11">
        <f>ROUND(F20*0.02,0)</f>
        <v>33980</v>
      </c>
      <c r="J20" s="114" t="s">
        <v>113</v>
      </c>
      <c r="K20" s="114" t="s">
        <v>114</v>
      </c>
      <c r="L20" s="11" t="s">
        <v>22</v>
      </c>
      <c r="M20" s="11">
        <v>15193198803</v>
      </c>
      <c r="N20" s="11" t="s">
        <v>23</v>
      </c>
      <c r="O20" s="99">
        <v>45935</v>
      </c>
      <c r="P20" s="100" t="s">
        <v>38</v>
      </c>
      <c r="Q20" s="11"/>
    </row>
    <row r="21" s="2" customFormat="1" ht="21" customHeight="1" spans="1:17">
      <c r="A21" s="11">
        <v>19</v>
      </c>
      <c r="B21" s="9" t="s">
        <v>115</v>
      </c>
      <c r="C21" s="11" t="s">
        <v>116</v>
      </c>
      <c r="D21" s="11">
        <v>49.26</v>
      </c>
      <c r="E21" s="11">
        <v>17893.45</v>
      </c>
      <c r="F21" s="11">
        <v>880000</v>
      </c>
      <c r="G21" s="11" t="s">
        <v>117</v>
      </c>
      <c r="H21" s="15">
        <v>45775</v>
      </c>
      <c r="I21" s="11">
        <f>ROUND(F21*0.02,0)</f>
        <v>17600</v>
      </c>
      <c r="J21" s="114" t="s">
        <v>118</v>
      </c>
      <c r="K21" s="114" t="s">
        <v>119</v>
      </c>
      <c r="L21" s="11" t="s">
        <v>31</v>
      </c>
      <c r="M21" s="11">
        <v>13565013198</v>
      </c>
      <c r="N21" s="11" t="s">
        <v>23</v>
      </c>
      <c r="O21" s="99">
        <v>45778</v>
      </c>
      <c r="P21" s="100" t="s">
        <v>44</v>
      </c>
      <c r="Q21" s="11"/>
    </row>
    <row r="22" s="2" customFormat="1" ht="21" customHeight="1" spans="1:17">
      <c r="A22" s="11">
        <v>20</v>
      </c>
      <c r="B22" s="9" t="s">
        <v>120</v>
      </c>
      <c r="C22" s="11" t="s">
        <v>121</v>
      </c>
      <c r="D22" s="11">
        <v>51.52</v>
      </c>
      <c r="E22" s="11">
        <v>17117.39</v>
      </c>
      <c r="F22" s="11">
        <v>881888</v>
      </c>
      <c r="G22" s="20" t="s">
        <v>122</v>
      </c>
      <c r="H22" s="16">
        <v>45937</v>
      </c>
      <c r="I22" s="11">
        <v>17637</v>
      </c>
      <c r="J22" s="114" t="s">
        <v>123</v>
      </c>
      <c r="K22" s="114" t="s">
        <v>124</v>
      </c>
      <c r="L22" s="11" t="s">
        <v>31</v>
      </c>
      <c r="M22" s="11">
        <v>18699681791</v>
      </c>
      <c r="N22" s="11" t="s">
        <v>23</v>
      </c>
      <c r="O22" s="99">
        <v>45937</v>
      </c>
      <c r="P22" s="100" t="s">
        <v>44</v>
      </c>
      <c r="Q22" s="11"/>
    </row>
    <row r="23" s="2" customFormat="1" ht="21" customHeight="1" spans="1:17">
      <c r="A23" s="11">
        <v>23</v>
      </c>
      <c r="B23" s="9" t="s">
        <v>125</v>
      </c>
      <c r="C23" s="11" t="s">
        <v>126</v>
      </c>
      <c r="D23" s="11">
        <v>209.44</v>
      </c>
      <c r="E23" s="11">
        <v>10523.3</v>
      </c>
      <c r="F23" s="11">
        <v>2204000</v>
      </c>
      <c r="G23" s="11" t="s">
        <v>127</v>
      </c>
      <c r="H23" s="17">
        <v>45839</v>
      </c>
      <c r="I23" s="11">
        <f>ROUND(F23*0.02,0)</f>
        <v>44080</v>
      </c>
      <c r="J23" s="114" t="s">
        <v>128</v>
      </c>
      <c r="K23" s="114" t="s">
        <v>129</v>
      </c>
      <c r="L23" s="11" t="s">
        <v>22</v>
      </c>
      <c r="M23" s="11">
        <v>17799503855</v>
      </c>
      <c r="N23" s="11" t="s">
        <v>23</v>
      </c>
      <c r="O23" s="101">
        <v>45934</v>
      </c>
      <c r="P23" s="100" t="s">
        <v>56</v>
      </c>
      <c r="Q23" s="11" t="s">
        <v>25</v>
      </c>
    </row>
    <row r="24" s="2" customFormat="1" ht="21" customHeight="1" spans="1:17">
      <c r="A24" s="11">
        <v>24</v>
      </c>
      <c r="B24" s="9" t="s">
        <v>130</v>
      </c>
      <c r="C24" s="11" t="s">
        <v>131</v>
      </c>
      <c r="D24" s="11">
        <v>126.5</v>
      </c>
      <c r="E24" s="11">
        <v>5848.91699604743</v>
      </c>
      <c r="F24" s="11">
        <v>739888</v>
      </c>
      <c r="G24" s="11" t="s">
        <v>132</v>
      </c>
      <c r="H24" s="16">
        <v>45865</v>
      </c>
      <c r="I24" s="11">
        <v>3000</v>
      </c>
      <c r="J24" s="114" t="s">
        <v>133</v>
      </c>
      <c r="K24" s="11"/>
      <c r="L24" s="11"/>
      <c r="M24" s="11">
        <v>18099593206</v>
      </c>
      <c r="N24" s="11" t="s">
        <v>37</v>
      </c>
      <c r="O24" s="99">
        <v>45866</v>
      </c>
      <c r="P24" s="100" t="s">
        <v>44</v>
      </c>
      <c r="Q24" s="11"/>
    </row>
    <row r="25" s="2" customFormat="1" ht="21" customHeight="1" spans="1:17">
      <c r="A25" s="11">
        <v>25</v>
      </c>
      <c r="B25" s="9" t="s">
        <v>134</v>
      </c>
      <c r="C25" s="11" t="s">
        <v>135</v>
      </c>
      <c r="D25" s="11">
        <v>126.5</v>
      </c>
      <c r="E25" s="11">
        <v>5200</v>
      </c>
      <c r="F25" s="11">
        <v>657800</v>
      </c>
      <c r="G25" s="11" t="s">
        <v>136</v>
      </c>
      <c r="H25" s="16">
        <v>45999</v>
      </c>
      <c r="I25" s="11">
        <f>F25*0.02</f>
        <v>13156</v>
      </c>
      <c r="J25" s="114" t="s">
        <v>137</v>
      </c>
      <c r="K25" s="114" t="s">
        <v>138</v>
      </c>
      <c r="L25" s="11" t="s">
        <v>50</v>
      </c>
      <c r="M25" s="11">
        <v>16699664622</v>
      </c>
      <c r="N25" s="11" t="s">
        <v>23</v>
      </c>
      <c r="O25" s="99">
        <v>46042</v>
      </c>
      <c r="P25" s="100" t="s">
        <v>38</v>
      </c>
      <c r="Q25" s="11"/>
    </row>
    <row r="26" s="2" customFormat="1" ht="21" customHeight="1" spans="1:17">
      <c r="A26" s="11">
        <v>26</v>
      </c>
      <c r="B26" s="9" t="s">
        <v>139</v>
      </c>
      <c r="C26" s="11" t="s">
        <v>140</v>
      </c>
      <c r="D26" s="11">
        <v>126.91</v>
      </c>
      <c r="E26" s="11">
        <v>5100</v>
      </c>
      <c r="F26" s="11">
        <v>647241</v>
      </c>
      <c r="G26" s="11" t="s">
        <v>117</v>
      </c>
      <c r="H26" s="15">
        <v>45999</v>
      </c>
      <c r="I26" s="11">
        <f>ROUND(F26*0.01,0)</f>
        <v>6472</v>
      </c>
      <c r="J26" s="114" t="s">
        <v>118</v>
      </c>
      <c r="K26" s="114" t="s">
        <v>119</v>
      </c>
      <c r="L26" s="11" t="s">
        <v>31</v>
      </c>
      <c r="M26" s="11">
        <v>13565013198</v>
      </c>
      <c r="N26" s="11" t="s">
        <v>23</v>
      </c>
      <c r="O26" s="99">
        <v>46052</v>
      </c>
      <c r="P26" s="100" t="s">
        <v>44</v>
      </c>
      <c r="Q26" s="11" t="s">
        <v>25</v>
      </c>
    </row>
    <row r="27" s="2" customFormat="1" ht="21" customHeight="1" spans="1:17">
      <c r="A27" s="11">
        <v>27</v>
      </c>
      <c r="B27" s="9" t="s">
        <v>141</v>
      </c>
      <c r="C27" s="11" t="s">
        <v>142</v>
      </c>
      <c r="D27" s="11">
        <v>126.91</v>
      </c>
      <c r="E27" s="11">
        <v>5247.81</v>
      </c>
      <c r="F27" s="11">
        <v>666000</v>
      </c>
      <c r="G27" s="11" t="s">
        <v>143</v>
      </c>
      <c r="H27" s="15">
        <v>46047</v>
      </c>
      <c r="I27" s="11">
        <f t="shared" ref="I26:I28" si="1">F27*0.01</f>
        <v>6660</v>
      </c>
      <c r="J27" s="114" t="s">
        <v>144</v>
      </c>
      <c r="K27" s="114" t="s">
        <v>145</v>
      </c>
      <c r="L27" s="11" t="s">
        <v>31</v>
      </c>
      <c r="M27" s="11">
        <v>19915130906</v>
      </c>
      <c r="N27" s="11" t="s">
        <v>23</v>
      </c>
      <c r="O27" s="99">
        <v>46055</v>
      </c>
      <c r="P27" s="100" t="s">
        <v>146</v>
      </c>
      <c r="Q27" s="11" t="s">
        <v>25</v>
      </c>
    </row>
    <row r="28" s="2" customFormat="1" ht="21" customHeight="1" spans="1:17">
      <c r="A28" s="11">
        <v>28</v>
      </c>
      <c r="B28" s="9" t="s">
        <v>147</v>
      </c>
      <c r="C28" s="11" t="s">
        <v>148</v>
      </c>
      <c r="D28" s="11">
        <v>126.91</v>
      </c>
      <c r="E28" s="11">
        <v>5421.165</v>
      </c>
      <c r="F28" s="11">
        <v>688000</v>
      </c>
      <c r="G28" s="11" t="s">
        <v>47</v>
      </c>
      <c r="H28" s="17">
        <v>45958</v>
      </c>
      <c r="I28" s="11">
        <f t="shared" si="1"/>
        <v>6880</v>
      </c>
      <c r="J28" s="114" t="s">
        <v>48</v>
      </c>
      <c r="K28" s="114" t="s">
        <v>49</v>
      </c>
      <c r="L28" s="11" t="s">
        <v>50</v>
      </c>
      <c r="M28" s="11">
        <v>15299356763</v>
      </c>
      <c r="N28" s="11" t="s">
        <v>23</v>
      </c>
      <c r="O28" s="99">
        <v>46053</v>
      </c>
      <c r="P28" s="100" t="s">
        <v>59</v>
      </c>
      <c r="Q28" s="11" t="s">
        <v>25</v>
      </c>
    </row>
    <row r="29" s="2" customFormat="1" ht="21" customHeight="1" spans="1:17">
      <c r="A29" s="11">
        <v>29</v>
      </c>
      <c r="B29" s="9" t="s">
        <v>149</v>
      </c>
      <c r="C29" s="11" t="s">
        <v>150</v>
      </c>
      <c r="D29" s="11">
        <v>126.91</v>
      </c>
      <c r="E29" s="11">
        <v>6200</v>
      </c>
      <c r="F29" s="11">
        <v>786842</v>
      </c>
      <c r="G29" s="11" t="s">
        <v>151</v>
      </c>
      <c r="H29" s="16">
        <v>45994</v>
      </c>
      <c r="I29" s="11">
        <v>15736</v>
      </c>
      <c r="J29" s="11" t="s">
        <v>152</v>
      </c>
      <c r="K29" s="114" t="s">
        <v>153</v>
      </c>
      <c r="L29" s="11" t="s">
        <v>154</v>
      </c>
      <c r="M29" s="11">
        <v>18095831350</v>
      </c>
      <c r="N29" s="11" t="s">
        <v>23</v>
      </c>
      <c r="O29" s="99">
        <v>45994</v>
      </c>
      <c r="P29" s="100" t="s">
        <v>56</v>
      </c>
      <c r="Q29" s="11"/>
    </row>
    <row r="30" s="2" customFormat="1" ht="21" customHeight="1" spans="1:17">
      <c r="A30" s="11">
        <v>30</v>
      </c>
      <c r="B30" s="9" t="s">
        <v>155</v>
      </c>
      <c r="C30" s="11" t="s">
        <v>156</v>
      </c>
      <c r="D30" s="11">
        <v>134.8</v>
      </c>
      <c r="E30" s="11">
        <v>5400</v>
      </c>
      <c r="F30" s="11">
        <v>727920</v>
      </c>
      <c r="G30" s="11" t="s">
        <v>157</v>
      </c>
      <c r="H30" s="15">
        <v>45991</v>
      </c>
      <c r="I30" s="11">
        <f>ROUND(F30*0.02,0)</f>
        <v>14558</v>
      </c>
      <c r="J30" s="114" t="s">
        <v>158</v>
      </c>
      <c r="K30" s="114" t="s">
        <v>159</v>
      </c>
      <c r="L30" s="11" t="s">
        <v>22</v>
      </c>
      <c r="M30" s="11">
        <v>13899084702</v>
      </c>
      <c r="N30" s="11" t="s">
        <v>23</v>
      </c>
      <c r="O30" s="99">
        <v>45991</v>
      </c>
      <c r="P30" s="100" t="s">
        <v>146</v>
      </c>
      <c r="Q30" s="11"/>
    </row>
    <row r="31" s="2" customFormat="1" ht="21" customHeight="1" spans="1:17">
      <c r="A31" s="11">
        <v>31</v>
      </c>
      <c r="B31" s="9" t="s">
        <v>160</v>
      </c>
      <c r="C31" s="11" t="s">
        <v>161</v>
      </c>
      <c r="D31" s="11">
        <v>134.8</v>
      </c>
      <c r="E31" s="11">
        <v>6379.82</v>
      </c>
      <c r="F31" s="11">
        <v>860000</v>
      </c>
      <c r="G31" s="11" t="s">
        <v>162</v>
      </c>
      <c r="H31" s="15">
        <v>45966</v>
      </c>
      <c r="I31" s="11">
        <f>ROUND(F31*0.02,0)</f>
        <v>17200</v>
      </c>
      <c r="J31" s="114" t="s">
        <v>163</v>
      </c>
      <c r="K31" s="114" t="s">
        <v>164</v>
      </c>
      <c r="L31" s="11" t="s">
        <v>22</v>
      </c>
      <c r="M31" s="11">
        <v>15739353373</v>
      </c>
      <c r="N31" s="11" t="s">
        <v>23</v>
      </c>
      <c r="O31" s="99">
        <v>46034</v>
      </c>
      <c r="P31" s="100" t="s">
        <v>56</v>
      </c>
      <c r="Q31" s="11"/>
    </row>
    <row r="32" s="2" customFormat="1" ht="21" customHeight="1" spans="1:17">
      <c r="A32" s="11">
        <v>32</v>
      </c>
      <c r="B32" s="9" t="s">
        <v>165</v>
      </c>
      <c r="C32" s="11" t="s">
        <v>166</v>
      </c>
      <c r="D32" s="11">
        <v>133.94</v>
      </c>
      <c r="E32" s="11">
        <v>5300</v>
      </c>
      <c r="F32" s="11">
        <v>709882</v>
      </c>
      <c r="G32" s="11" t="s">
        <v>167</v>
      </c>
      <c r="H32" s="15">
        <v>45984</v>
      </c>
      <c r="I32" s="11">
        <v>7098</v>
      </c>
      <c r="J32" s="114" t="s">
        <v>168</v>
      </c>
      <c r="K32" s="114" t="s">
        <v>169</v>
      </c>
      <c r="L32" s="9" t="s">
        <v>170</v>
      </c>
      <c r="M32" s="11">
        <v>19190112023</v>
      </c>
      <c r="N32" s="11" t="s">
        <v>23</v>
      </c>
      <c r="O32" s="99">
        <v>45994</v>
      </c>
      <c r="P32" s="100" t="s">
        <v>146</v>
      </c>
      <c r="Q32" s="11" t="s">
        <v>25</v>
      </c>
    </row>
    <row r="33" s="2" customFormat="1" ht="21" customHeight="1" spans="1:17">
      <c r="A33" s="11">
        <v>33</v>
      </c>
      <c r="B33" s="21" t="s">
        <v>171</v>
      </c>
      <c r="C33" s="22" t="s">
        <v>172</v>
      </c>
      <c r="D33" s="22">
        <v>134.8</v>
      </c>
      <c r="E33" s="22">
        <v>5500</v>
      </c>
      <c r="F33" s="22">
        <v>741400</v>
      </c>
      <c r="G33" s="11" t="s">
        <v>173</v>
      </c>
      <c r="H33" s="15">
        <v>45979</v>
      </c>
      <c r="I33" s="11">
        <f t="shared" ref="I33:I35" si="2">F33*0.02</f>
        <v>14828</v>
      </c>
      <c r="J33" s="114" t="s">
        <v>174</v>
      </c>
      <c r="K33" s="114" t="s">
        <v>175</v>
      </c>
      <c r="L33" s="11" t="s">
        <v>70</v>
      </c>
      <c r="M33" s="11">
        <v>15699291717</v>
      </c>
      <c r="N33" s="11" t="s">
        <v>23</v>
      </c>
      <c r="O33" s="102">
        <v>45990</v>
      </c>
      <c r="P33" s="100" t="s">
        <v>56</v>
      </c>
      <c r="Q33" s="11"/>
    </row>
    <row r="34" s="2" customFormat="1" ht="21" customHeight="1" spans="1:17">
      <c r="A34" s="11">
        <v>34</v>
      </c>
      <c r="B34" s="24" t="s">
        <v>176</v>
      </c>
      <c r="C34" s="25" t="s">
        <v>177</v>
      </c>
      <c r="D34" s="25">
        <v>157.36</v>
      </c>
      <c r="E34" s="25">
        <v>7625.826</v>
      </c>
      <c r="F34" s="25">
        <v>1200000</v>
      </c>
      <c r="G34" s="25" t="s">
        <v>178</v>
      </c>
      <c r="H34" s="15">
        <v>46025</v>
      </c>
      <c r="I34" s="11">
        <f t="shared" si="2"/>
        <v>24000</v>
      </c>
      <c r="J34" s="117" t="s">
        <v>179</v>
      </c>
      <c r="K34" s="117" t="s">
        <v>180</v>
      </c>
      <c r="L34" s="25" t="s">
        <v>50</v>
      </c>
      <c r="M34" s="25">
        <v>13999016240</v>
      </c>
      <c r="N34" s="11" t="s">
        <v>23</v>
      </c>
      <c r="O34" s="103">
        <v>46055</v>
      </c>
      <c r="P34" s="100" t="s">
        <v>146</v>
      </c>
      <c r="Q34" s="11"/>
    </row>
    <row r="35" s="2" customFormat="1" ht="21" customHeight="1" spans="1:17">
      <c r="A35" s="11">
        <v>35</v>
      </c>
      <c r="B35" s="9" t="s">
        <v>181</v>
      </c>
      <c r="C35" s="11" t="s">
        <v>182</v>
      </c>
      <c r="D35" s="11">
        <v>174.32</v>
      </c>
      <c r="E35" s="11">
        <v>5248.97</v>
      </c>
      <c r="F35" s="11">
        <v>915000</v>
      </c>
      <c r="G35" s="11" t="s">
        <v>183</v>
      </c>
      <c r="H35" s="16">
        <v>46024</v>
      </c>
      <c r="I35" s="11">
        <f t="shared" si="2"/>
        <v>18300</v>
      </c>
      <c r="J35" s="114" t="s">
        <v>184</v>
      </c>
      <c r="K35" s="114" t="s">
        <v>185</v>
      </c>
      <c r="L35" s="11" t="s">
        <v>70</v>
      </c>
      <c r="M35" s="11">
        <v>15509962752</v>
      </c>
      <c r="N35" s="11" t="s">
        <v>23</v>
      </c>
      <c r="O35" s="99">
        <v>46026</v>
      </c>
      <c r="P35" s="100" t="s">
        <v>24</v>
      </c>
      <c r="Q35" s="11"/>
    </row>
    <row r="36" s="2" customFormat="1" ht="21" customHeight="1" spans="1:17">
      <c r="A36" s="11">
        <v>36</v>
      </c>
      <c r="B36" s="9" t="s">
        <v>186</v>
      </c>
      <c r="C36" s="11" t="s">
        <v>187</v>
      </c>
      <c r="D36" s="11">
        <v>117.84</v>
      </c>
      <c r="E36" s="11">
        <v>5091.649</v>
      </c>
      <c r="F36" s="11">
        <v>600000</v>
      </c>
      <c r="G36" s="11" t="s">
        <v>188</v>
      </c>
      <c r="H36" s="16">
        <v>46004</v>
      </c>
      <c r="I36" s="11">
        <f>F36*0.01</f>
        <v>6000</v>
      </c>
      <c r="J36" s="11" t="s">
        <v>189</v>
      </c>
      <c r="K36" s="114" t="s">
        <v>190</v>
      </c>
      <c r="L36" s="11" t="s">
        <v>50</v>
      </c>
      <c r="M36" s="11">
        <v>15099266194</v>
      </c>
      <c r="N36" s="11" t="s">
        <v>23</v>
      </c>
      <c r="O36" s="99">
        <v>46033</v>
      </c>
      <c r="P36" s="100" t="s">
        <v>56</v>
      </c>
      <c r="Q36" s="11"/>
    </row>
    <row r="37" s="2" customFormat="1" ht="21" customHeight="1" spans="1:17">
      <c r="A37" s="11">
        <v>37</v>
      </c>
      <c r="B37" s="110" t="s">
        <v>191</v>
      </c>
      <c r="C37" s="111" t="s">
        <v>192</v>
      </c>
      <c r="D37" s="111">
        <v>119.54</v>
      </c>
      <c r="E37" s="111">
        <v>7287.996</v>
      </c>
      <c r="F37" s="111">
        <v>863919</v>
      </c>
      <c r="G37" s="111" t="s">
        <v>193</v>
      </c>
      <c r="H37" s="112">
        <v>46046</v>
      </c>
      <c r="I37" s="111">
        <f>ROUND(F37*0.02,0)</f>
        <v>17278</v>
      </c>
      <c r="J37" s="118" t="s">
        <v>194</v>
      </c>
      <c r="K37" s="118" t="s">
        <v>195</v>
      </c>
      <c r="L37" s="111" t="s">
        <v>196</v>
      </c>
      <c r="M37" s="111">
        <v>18699678297</v>
      </c>
      <c r="N37" s="111" t="s">
        <v>37</v>
      </c>
      <c r="O37" s="113">
        <v>46055</v>
      </c>
      <c r="P37" s="29" t="s">
        <v>56</v>
      </c>
      <c r="Q37" s="11" t="s">
        <v>25</v>
      </c>
    </row>
    <row r="38" s="2" customFormat="1" ht="21" customHeight="1" spans="1:17">
      <c r="A38" s="11">
        <v>38</v>
      </c>
      <c r="B38" s="9" t="s">
        <v>197</v>
      </c>
      <c r="C38" s="11" t="s">
        <v>198</v>
      </c>
      <c r="D38" s="11">
        <v>210.8</v>
      </c>
      <c r="E38" s="11">
        <v>10550.285</v>
      </c>
      <c r="F38" s="11">
        <v>2224000</v>
      </c>
      <c r="G38" s="11" t="s">
        <v>127</v>
      </c>
      <c r="H38" s="15">
        <v>45839</v>
      </c>
      <c r="I38" s="11">
        <f>F38*0.02</f>
        <v>44480</v>
      </c>
      <c r="J38" s="114" t="s">
        <v>128</v>
      </c>
      <c r="K38" s="114" t="s">
        <v>129</v>
      </c>
      <c r="L38" s="11" t="s">
        <v>22</v>
      </c>
      <c r="M38" s="11">
        <v>17799503855</v>
      </c>
      <c r="N38" s="11" t="s">
        <v>23</v>
      </c>
      <c r="O38" s="99">
        <v>46056</v>
      </c>
      <c r="P38" s="100" t="s">
        <v>56</v>
      </c>
      <c r="Q38" s="11" t="s">
        <v>25</v>
      </c>
    </row>
    <row r="39" s="33" customFormat="1" ht="38" customHeight="1" spans="1:17">
      <c r="A39" s="11">
        <v>39</v>
      </c>
      <c r="B39" s="9" t="s">
        <v>199</v>
      </c>
      <c r="C39" s="11" t="s">
        <v>200</v>
      </c>
      <c r="D39" s="11">
        <v>126.97</v>
      </c>
      <c r="E39" s="11">
        <v>4300</v>
      </c>
      <c r="F39" s="11">
        <v>545971</v>
      </c>
      <c r="G39" s="27" t="s">
        <v>201</v>
      </c>
      <c r="H39" s="28">
        <v>45977</v>
      </c>
      <c r="I39" s="11">
        <f>ROUND(F39*0.02,0)</f>
        <v>10919</v>
      </c>
      <c r="J39" s="9" t="s">
        <v>202</v>
      </c>
      <c r="K39" s="114" t="s">
        <v>203</v>
      </c>
      <c r="L39" s="11" t="s">
        <v>70</v>
      </c>
      <c r="M39" s="11">
        <v>18106423363</v>
      </c>
      <c r="N39" s="11" t="s">
        <v>23</v>
      </c>
      <c r="O39" s="99">
        <v>45987</v>
      </c>
      <c r="P39" s="100" t="s">
        <v>56</v>
      </c>
      <c r="Q39" s="9"/>
    </row>
    <row r="40" ht="21" customHeight="1" spans="1:17">
      <c r="A40" s="47" t="s">
        <v>204</v>
      </c>
      <c r="B40" s="48"/>
      <c r="C40" s="48"/>
      <c r="D40" s="48"/>
      <c r="E40" s="48"/>
      <c r="F40" s="48"/>
      <c r="G40" s="48"/>
      <c r="H40" s="49"/>
      <c r="I40" s="50">
        <f>SUM(I3:I39)</f>
        <v>475784</v>
      </c>
      <c r="J40" s="50"/>
      <c r="K40" s="50"/>
      <c r="L40" s="50"/>
      <c r="M40" s="50"/>
      <c r="N40" s="50"/>
      <c r="O40" s="50"/>
      <c r="P40" s="51"/>
      <c r="Q40" s="11"/>
    </row>
  </sheetData>
  <autoFilter xmlns:etc="http://www.wps.cn/officeDocument/2017/etCustomData" ref="A2:Q40" etc:filterBottomFollowUsedRange="0">
    <extLst/>
  </autoFilter>
  <mergeCells count="2">
    <mergeCell ref="A1:P1"/>
    <mergeCell ref="A40:H40"/>
  </mergeCells>
  <dataValidations count="1">
    <dataValidation type="decimal" operator="between" allowBlank="1" showInputMessage="1" showErrorMessage="1" promptTitle="输入数据" prompt="不得输入空格、字体、字母" sqref="H8 H10 H18 H27 H23:H24 H30:H33 H36:H38">
      <formula1>-1000000</formula1>
      <formula2>100000000</formula2>
    </dataValidation>
  </dataValidations>
  <pageMargins left="0.196527777777778" right="0.236111111111111" top="0.196527777777778" bottom="0.747916666666667" header="0.236111111111111" footer="0.6687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selection activeCell="K48" sqref="K48"/>
    </sheetView>
  </sheetViews>
  <sheetFormatPr defaultColWidth="9" defaultRowHeight="13.5"/>
  <cols>
    <col min="1" max="4" width="9" style="98"/>
    <col min="5" max="5" width="9.375" style="98"/>
    <col min="6" max="9" width="9" style="98"/>
    <col min="10" max="10" width="21.125" style="98" customWidth="1"/>
    <col min="11" max="11" width="26.125" style="98" customWidth="1"/>
    <col min="12" max="12" width="20.75" style="98" customWidth="1"/>
    <col min="13" max="13" width="20.25" style="98" customWidth="1"/>
    <col min="14" max="14" width="9" style="98"/>
    <col min="15" max="15" width="14.5" style="98" customWidth="1"/>
    <col min="16" max="16384" width="9" style="98"/>
  </cols>
  <sheetData>
    <row r="1" ht="22.5" spans="1:17">
      <c r="A1" s="5" t="s">
        <v>205</v>
      </c>
      <c r="B1" s="5"/>
      <c r="C1" s="5"/>
      <c r="D1" s="5"/>
      <c r="E1" s="5"/>
      <c r="F1" s="5"/>
      <c r="G1" s="5"/>
      <c r="H1" s="6"/>
      <c r="I1" s="7"/>
      <c r="J1" s="5"/>
      <c r="K1" s="5"/>
      <c r="L1" s="8"/>
      <c r="M1" s="5"/>
      <c r="N1" s="5"/>
      <c r="O1" s="5"/>
      <c r="P1" s="5"/>
    </row>
    <row r="2" ht="28.5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14</v>
      </c>
    </row>
    <row r="3" s="98" customFormat="1" ht="15" customHeight="1" spans="1:17">
      <c r="A3" s="11">
        <v>1</v>
      </c>
      <c r="B3" s="9" t="s">
        <v>17</v>
      </c>
      <c r="C3" s="11" t="s">
        <v>18</v>
      </c>
      <c r="D3" s="11">
        <v>117.6</v>
      </c>
      <c r="E3" s="11">
        <v>5140</v>
      </c>
      <c r="F3" s="11">
        <v>604464</v>
      </c>
      <c r="G3" s="11" t="s">
        <v>19</v>
      </c>
      <c r="H3" s="12">
        <v>45932</v>
      </c>
      <c r="I3" s="11">
        <v>6044</v>
      </c>
      <c r="J3" s="11" t="s">
        <v>20</v>
      </c>
      <c r="K3" s="114" t="s">
        <v>21</v>
      </c>
      <c r="L3" s="11" t="s">
        <v>22</v>
      </c>
      <c r="M3" s="11">
        <v>15899038123</v>
      </c>
      <c r="N3" s="11" t="s">
        <v>23</v>
      </c>
      <c r="O3" s="99">
        <v>45932</v>
      </c>
      <c r="P3" s="100" t="s">
        <v>24</v>
      </c>
      <c r="Q3" s="11" t="s">
        <v>25</v>
      </c>
    </row>
    <row r="4" s="98" customFormat="1" ht="15" customHeight="1" spans="1:17">
      <c r="A4" s="11">
        <v>2</v>
      </c>
      <c r="B4" s="9" t="s">
        <v>26</v>
      </c>
      <c r="C4" s="11" t="s">
        <v>27</v>
      </c>
      <c r="D4" s="11">
        <v>117.6</v>
      </c>
      <c r="E4" s="11">
        <v>5102.04</v>
      </c>
      <c r="F4" s="11">
        <v>600000</v>
      </c>
      <c r="G4" s="11" t="s">
        <v>28</v>
      </c>
      <c r="H4" s="15">
        <v>45946</v>
      </c>
      <c r="I4" s="11">
        <v>12000</v>
      </c>
      <c r="J4" s="114" t="s">
        <v>29</v>
      </c>
      <c r="K4" s="114" t="s">
        <v>30</v>
      </c>
      <c r="L4" s="11" t="s">
        <v>31</v>
      </c>
      <c r="M4" s="11">
        <v>17590888278</v>
      </c>
      <c r="N4" s="11" t="s">
        <v>23</v>
      </c>
      <c r="O4" s="99">
        <v>45952</v>
      </c>
      <c r="P4" s="100" t="s">
        <v>24</v>
      </c>
      <c r="Q4" s="11"/>
    </row>
    <row r="5" s="98" customFormat="1" ht="15" customHeight="1" spans="1:17">
      <c r="A5" s="11">
        <v>3</v>
      </c>
      <c r="B5" s="9" t="s">
        <v>39</v>
      </c>
      <c r="C5" s="11" t="s">
        <v>40</v>
      </c>
      <c r="D5" s="11">
        <v>117.97</v>
      </c>
      <c r="E5" s="11">
        <v>5350</v>
      </c>
      <c r="F5" s="11">
        <v>631140</v>
      </c>
      <c r="G5" s="11" t="s">
        <v>41</v>
      </c>
      <c r="H5" s="16">
        <v>45915</v>
      </c>
      <c r="I5" s="11">
        <v>6311</v>
      </c>
      <c r="J5" s="114" t="s">
        <v>42</v>
      </c>
      <c r="K5" s="114" t="s">
        <v>43</v>
      </c>
      <c r="L5" s="11" t="s">
        <v>31</v>
      </c>
      <c r="M5" s="11">
        <v>18399789766</v>
      </c>
      <c r="N5" s="11" t="s">
        <v>23</v>
      </c>
      <c r="O5" s="99">
        <v>45931</v>
      </c>
      <c r="P5" s="100" t="s">
        <v>44</v>
      </c>
      <c r="Q5" s="11" t="s">
        <v>25</v>
      </c>
    </row>
    <row r="6" s="98" customFormat="1" ht="15" customHeight="1" spans="1:17">
      <c r="A6" s="11">
        <v>4</v>
      </c>
      <c r="B6" s="9" t="s">
        <v>45</v>
      </c>
      <c r="C6" s="11" t="s">
        <v>46</v>
      </c>
      <c r="D6" s="11">
        <v>117.6</v>
      </c>
      <c r="E6" s="11">
        <v>5400</v>
      </c>
      <c r="F6" s="11">
        <v>635040</v>
      </c>
      <c r="G6" s="11" t="s">
        <v>47</v>
      </c>
      <c r="H6" s="17">
        <v>45922</v>
      </c>
      <c r="I6" s="11">
        <v>6350</v>
      </c>
      <c r="J6" s="114" t="s">
        <v>48</v>
      </c>
      <c r="K6" s="114" t="s">
        <v>49</v>
      </c>
      <c r="L6" s="11" t="s">
        <v>50</v>
      </c>
      <c r="M6" s="11">
        <v>15299356763</v>
      </c>
      <c r="N6" s="11" t="s">
        <v>23</v>
      </c>
      <c r="O6" s="99">
        <v>45936</v>
      </c>
      <c r="P6" s="100" t="s">
        <v>38</v>
      </c>
      <c r="Q6" s="11" t="s">
        <v>25</v>
      </c>
    </row>
    <row r="7" s="98" customFormat="1" ht="15" customHeight="1" spans="1:17">
      <c r="A7" s="11">
        <v>5</v>
      </c>
      <c r="B7" s="9" t="s">
        <v>51</v>
      </c>
      <c r="C7" s="11" t="s">
        <v>52</v>
      </c>
      <c r="D7" s="11">
        <v>126.5</v>
      </c>
      <c r="E7" s="11">
        <v>5454.545</v>
      </c>
      <c r="F7" s="11">
        <v>690000</v>
      </c>
      <c r="G7" s="11" t="s">
        <v>53</v>
      </c>
      <c r="H7" s="12">
        <v>45894</v>
      </c>
      <c r="I7" s="11">
        <v>6900</v>
      </c>
      <c r="J7" s="114" t="s">
        <v>54</v>
      </c>
      <c r="K7" s="114" t="s">
        <v>55</v>
      </c>
      <c r="L7" s="11" t="s">
        <v>22</v>
      </c>
      <c r="M7" s="11">
        <v>13239072727</v>
      </c>
      <c r="N7" s="11" t="s">
        <v>23</v>
      </c>
      <c r="O7" s="99">
        <v>45903</v>
      </c>
      <c r="P7" s="100" t="s">
        <v>56</v>
      </c>
      <c r="Q7" s="11" t="s">
        <v>25</v>
      </c>
    </row>
    <row r="8" s="98" customFormat="1" ht="15" customHeight="1" spans="1:17">
      <c r="A8" s="11">
        <v>6</v>
      </c>
      <c r="B8" s="9" t="s">
        <v>57</v>
      </c>
      <c r="C8" s="11" t="s">
        <v>58</v>
      </c>
      <c r="D8" s="11">
        <v>117.84</v>
      </c>
      <c r="E8" s="11">
        <v>5176.51</v>
      </c>
      <c r="F8" s="11">
        <v>610000</v>
      </c>
      <c r="G8" s="11" t="s">
        <v>53</v>
      </c>
      <c r="H8" s="12">
        <v>45958</v>
      </c>
      <c r="I8" s="11">
        <v>6100</v>
      </c>
      <c r="J8" s="114" t="s">
        <v>54</v>
      </c>
      <c r="K8" s="114" t="s">
        <v>55</v>
      </c>
      <c r="L8" s="11" t="s">
        <v>22</v>
      </c>
      <c r="M8" s="11">
        <v>13239072727</v>
      </c>
      <c r="N8" s="11" t="s">
        <v>23</v>
      </c>
      <c r="O8" s="99">
        <v>45958</v>
      </c>
      <c r="P8" s="100" t="s">
        <v>59</v>
      </c>
      <c r="Q8" s="11" t="s">
        <v>25</v>
      </c>
    </row>
    <row r="9" s="98" customFormat="1" ht="15" customHeight="1" spans="1:17">
      <c r="A9" s="11">
        <v>7</v>
      </c>
      <c r="B9" s="9" t="s">
        <v>60</v>
      </c>
      <c r="C9" s="11" t="s">
        <v>61</v>
      </c>
      <c r="D9" s="11">
        <v>126.5</v>
      </c>
      <c r="E9" s="11">
        <v>5454.545</v>
      </c>
      <c r="F9" s="11">
        <v>690000</v>
      </c>
      <c r="G9" s="11" t="s">
        <v>62</v>
      </c>
      <c r="H9" s="12">
        <v>45935</v>
      </c>
      <c r="I9" s="11">
        <v>6900</v>
      </c>
      <c r="J9" s="11" t="s">
        <v>63</v>
      </c>
      <c r="K9" s="114" t="s">
        <v>64</v>
      </c>
      <c r="L9" s="11" t="s">
        <v>31</v>
      </c>
      <c r="M9" s="11">
        <v>13628970776</v>
      </c>
      <c r="N9" s="11" t="s">
        <v>23</v>
      </c>
      <c r="O9" s="99">
        <v>45936</v>
      </c>
      <c r="P9" s="100" t="s">
        <v>24</v>
      </c>
      <c r="Q9" s="11" t="s">
        <v>25</v>
      </c>
    </row>
    <row r="10" s="98" customFormat="1" ht="15" customHeight="1" spans="1:17">
      <c r="A10" s="11">
        <v>8</v>
      </c>
      <c r="B10" s="9" t="s">
        <v>65</v>
      </c>
      <c r="C10" s="11" t="s">
        <v>66</v>
      </c>
      <c r="D10" s="11">
        <v>126.91</v>
      </c>
      <c r="E10" s="11">
        <v>5295.69</v>
      </c>
      <c r="F10" s="11">
        <v>672076</v>
      </c>
      <c r="G10" s="11" t="s">
        <v>67</v>
      </c>
      <c r="H10" s="12">
        <v>45964</v>
      </c>
      <c r="I10" s="11">
        <v>13441</v>
      </c>
      <c r="J10" s="114" t="s">
        <v>68</v>
      </c>
      <c r="K10" s="114" t="s">
        <v>69</v>
      </c>
      <c r="L10" s="11" t="s">
        <v>70</v>
      </c>
      <c r="M10" s="11">
        <v>18299830975</v>
      </c>
      <c r="N10" s="11" t="s">
        <v>23</v>
      </c>
      <c r="O10" s="99">
        <v>45966</v>
      </c>
      <c r="P10" s="100" t="s">
        <v>56</v>
      </c>
      <c r="Q10" s="11"/>
    </row>
    <row r="11" s="98" customFormat="1" ht="15" customHeight="1" spans="1:17">
      <c r="A11" s="11">
        <v>9</v>
      </c>
      <c r="B11" s="9" t="s">
        <v>71</v>
      </c>
      <c r="C11" s="11" t="s">
        <v>72</v>
      </c>
      <c r="D11" s="11">
        <v>126.5</v>
      </c>
      <c r="E11" s="11">
        <v>5370</v>
      </c>
      <c r="F11" s="11">
        <v>679305</v>
      </c>
      <c r="G11" s="11" t="s">
        <v>73</v>
      </c>
      <c r="H11" s="12">
        <v>45931</v>
      </c>
      <c r="I11" s="11">
        <v>6793</v>
      </c>
      <c r="J11" s="114" t="s">
        <v>74</v>
      </c>
      <c r="K11" s="114" t="s">
        <v>75</v>
      </c>
      <c r="L11" s="11" t="s">
        <v>70</v>
      </c>
      <c r="M11" s="11">
        <v>19914230009</v>
      </c>
      <c r="N11" s="11" t="s">
        <v>23</v>
      </c>
      <c r="O11" s="99">
        <v>45935</v>
      </c>
      <c r="P11" s="100" t="s">
        <v>76</v>
      </c>
      <c r="Q11" s="11"/>
    </row>
    <row r="12" s="98" customFormat="1" ht="15" customHeight="1" spans="1:17">
      <c r="A12" s="11">
        <v>10</v>
      </c>
      <c r="B12" s="9" t="s">
        <v>77</v>
      </c>
      <c r="C12" s="11" t="s">
        <v>78</v>
      </c>
      <c r="D12" s="11">
        <v>126.5</v>
      </c>
      <c r="E12" s="11">
        <v>5675.494</v>
      </c>
      <c r="F12" s="11">
        <v>717950</v>
      </c>
      <c r="G12" s="11" t="s">
        <v>79</v>
      </c>
      <c r="H12" s="16">
        <v>45931</v>
      </c>
      <c r="I12" s="11">
        <v>7179</v>
      </c>
      <c r="J12" s="114" t="s">
        <v>80</v>
      </c>
      <c r="K12" s="114" t="s">
        <v>81</v>
      </c>
      <c r="L12" s="11" t="s">
        <v>22</v>
      </c>
      <c r="M12" s="11">
        <v>17399071459</v>
      </c>
      <c r="N12" s="11" t="s">
        <v>23</v>
      </c>
      <c r="O12" s="99">
        <v>45931</v>
      </c>
      <c r="P12" s="100" t="s">
        <v>76</v>
      </c>
      <c r="Q12" s="11"/>
    </row>
    <row r="13" s="98" customFormat="1" ht="15" customHeight="1" spans="1:17">
      <c r="A13" s="11">
        <v>11</v>
      </c>
      <c r="B13" s="9" t="s">
        <v>82</v>
      </c>
      <c r="C13" s="11" t="s">
        <v>83</v>
      </c>
      <c r="D13" s="2">
        <v>126.5</v>
      </c>
      <c r="E13" s="11">
        <v>5420</v>
      </c>
      <c r="F13" s="11">
        <v>685630</v>
      </c>
      <c r="G13" s="9" t="s">
        <v>84</v>
      </c>
      <c r="H13" s="18">
        <v>45933</v>
      </c>
      <c r="I13" s="11">
        <v>6856</v>
      </c>
      <c r="J13" s="114" t="s">
        <v>85</v>
      </c>
      <c r="K13" s="11" t="s">
        <v>86</v>
      </c>
      <c r="L13" s="11" t="s">
        <v>50</v>
      </c>
      <c r="M13" s="11">
        <v>18799833307</v>
      </c>
      <c r="N13" s="11" t="s">
        <v>23</v>
      </c>
      <c r="O13" s="99">
        <v>45933</v>
      </c>
      <c r="P13" s="100" t="s">
        <v>24</v>
      </c>
      <c r="Q13" s="11"/>
    </row>
    <row r="14" s="98" customFormat="1" ht="15" customHeight="1" spans="1:17">
      <c r="A14" s="11">
        <v>12</v>
      </c>
      <c r="B14" s="9" t="s">
        <v>87</v>
      </c>
      <c r="C14" s="11" t="s">
        <v>88</v>
      </c>
      <c r="D14" s="2">
        <v>126.5</v>
      </c>
      <c r="E14" s="11">
        <v>5440</v>
      </c>
      <c r="F14" s="11">
        <v>688160</v>
      </c>
      <c r="G14" s="11" t="s">
        <v>73</v>
      </c>
      <c r="H14" s="12">
        <v>45938</v>
      </c>
      <c r="I14" s="11">
        <v>6881</v>
      </c>
      <c r="J14" s="114" t="s">
        <v>74</v>
      </c>
      <c r="K14" s="114" t="s">
        <v>75</v>
      </c>
      <c r="L14" s="11" t="s">
        <v>70</v>
      </c>
      <c r="M14" s="11">
        <v>19914230009</v>
      </c>
      <c r="N14" s="11" t="s">
        <v>23</v>
      </c>
      <c r="O14" s="99">
        <v>45957</v>
      </c>
      <c r="P14" s="100" t="s">
        <v>76</v>
      </c>
      <c r="Q14" s="11"/>
    </row>
    <row r="15" s="98" customFormat="1" ht="15" customHeight="1" spans="1:17">
      <c r="A15" s="11">
        <v>13</v>
      </c>
      <c r="B15" s="9" t="s">
        <v>94</v>
      </c>
      <c r="C15" s="11" t="s">
        <v>95</v>
      </c>
      <c r="D15" s="11">
        <v>133.94</v>
      </c>
      <c r="E15" s="11">
        <v>5400</v>
      </c>
      <c r="F15" s="11">
        <v>723276</v>
      </c>
      <c r="G15" s="11" t="s">
        <v>96</v>
      </c>
      <c r="H15" s="12">
        <v>45903</v>
      </c>
      <c r="I15" s="11">
        <v>7232</v>
      </c>
      <c r="J15" s="114" t="s">
        <v>97</v>
      </c>
      <c r="K15" s="114" t="s">
        <v>98</v>
      </c>
      <c r="L15" s="11" t="s">
        <v>22</v>
      </c>
      <c r="M15" s="11">
        <v>13999627205</v>
      </c>
      <c r="N15" s="11" t="s">
        <v>23</v>
      </c>
      <c r="O15" s="99">
        <v>45903</v>
      </c>
      <c r="P15" s="100" t="s">
        <v>38</v>
      </c>
      <c r="Q15" s="11"/>
    </row>
    <row r="16" s="98" customFormat="1" ht="15" customHeight="1" spans="1:17">
      <c r="A16" s="11">
        <v>14</v>
      </c>
      <c r="B16" s="9" t="s">
        <v>99</v>
      </c>
      <c r="C16" s="11" t="s">
        <v>100</v>
      </c>
      <c r="D16" s="11">
        <v>133.94</v>
      </c>
      <c r="E16" s="11">
        <v>5450.2</v>
      </c>
      <c r="F16" s="11">
        <v>730000</v>
      </c>
      <c r="G16" s="11" t="s">
        <v>101</v>
      </c>
      <c r="H16" s="12">
        <v>45899</v>
      </c>
      <c r="I16" s="11">
        <v>7300</v>
      </c>
      <c r="J16" s="114" t="s">
        <v>102</v>
      </c>
      <c r="K16" s="11" t="s">
        <v>103</v>
      </c>
      <c r="L16" s="11" t="s">
        <v>22</v>
      </c>
      <c r="M16" s="11">
        <v>17570884434</v>
      </c>
      <c r="N16" s="11" t="s">
        <v>23</v>
      </c>
      <c r="O16" s="99">
        <v>45905</v>
      </c>
      <c r="P16" s="100" t="s">
        <v>56</v>
      </c>
      <c r="Q16" s="11" t="s">
        <v>25</v>
      </c>
    </row>
    <row r="17" s="98" customFormat="1" ht="15" customHeight="1" spans="1:17">
      <c r="A17" s="11">
        <v>15</v>
      </c>
      <c r="B17" s="9" t="s">
        <v>104</v>
      </c>
      <c r="C17" s="11" t="s">
        <v>105</v>
      </c>
      <c r="D17" s="11">
        <v>139.33</v>
      </c>
      <c r="E17" s="11">
        <v>6351</v>
      </c>
      <c r="F17" s="11">
        <v>884885</v>
      </c>
      <c r="G17" s="11" t="s">
        <v>106</v>
      </c>
      <c r="H17" s="12">
        <v>45914</v>
      </c>
      <c r="I17" s="11">
        <v>8848</v>
      </c>
      <c r="J17" s="119" t="s">
        <v>107</v>
      </c>
      <c r="K17" s="114" t="s">
        <v>108</v>
      </c>
      <c r="L17" s="9" t="s">
        <v>109</v>
      </c>
      <c r="M17" s="11">
        <v>18096803395</v>
      </c>
      <c r="N17" s="11" t="s">
        <v>23</v>
      </c>
      <c r="O17" s="99">
        <v>45934</v>
      </c>
      <c r="P17" s="100" t="s">
        <v>44</v>
      </c>
      <c r="Q17" s="11" t="s">
        <v>25</v>
      </c>
    </row>
    <row r="18" s="98" customFormat="1" ht="15" customHeight="1" spans="1:17">
      <c r="A18" s="11">
        <v>16</v>
      </c>
      <c r="B18" s="9" t="s">
        <v>110</v>
      </c>
      <c r="C18" s="11" t="s">
        <v>111</v>
      </c>
      <c r="D18" s="11">
        <v>102.97</v>
      </c>
      <c r="E18" s="11">
        <v>16500</v>
      </c>
      <c r="F18" s="11">
        <v>1699005</v>
      </c>
      <c r="G18" s="11" t="s">
        <v>112</v>
      </c>
      <c r="H18" s="17">
        <v>45920</v>
      </c>
      <c r="I18" s="11">
        <v>33980</v>
      </c>
      <c r="J18" s="114" t="s">
        <v>113</v>
      </c>
      <c r="K18" s="114" t="s">
        <v>114</v>
      </c>
      <c r="L18" s="11" t="s">
        <v>22</v>
      </c>
      <c r="M18" s="11">
        <v>15193198803</v>
      </c>
      <c r="N18" s="11" t="s">
        <v>23</v>
      </c>
      <c r="O18" s="99">
        <v>45935</v>
      </c>
      <c r="P18" s="100" t="s">
        <v>38</v>
      </c>
      <c r="Q18" s="11"/>
    </row>
    <row r="19" s="98" customFormat="1" ht="15" customHeight="1" spans="1:17">
      <c r="A19" s="11">
        <v>17</v>
      </c>
      <c r="B19" s="9" t="s">
        <v>115</v>
      </c>
      <c r="C19" s="11" t="s">
        <v>116</v>
      </c>
      <c r="D19" s="11">
        <v>49.26</v>
      </c>
      <c r="E19" s="11">
        <v>17893.45</v>
      </c>
      <c r="F19" s="11">
        <v>880000</v>
      </c>
      <c r="G19" s="11" t="s">
        <v>117</v>
      </c>
      <c r="H19" s="15">
        <v>45775</v>
      </c>
      <c r="I19" s="11">
        <v>17600</v>
      </c>
      <c r="J19" s="114" t="s">
        <v>118</v>
      </c>
      <c r="K19" s="114" t="s">
        <v>119</v>
      </c>
      <c r="L19" s="11" t="s">
        <v>31</v>
      </c>
      <c r="M19" s="11">
        <v>13565013198</v>
      </c>
      <c r="N19" s="11" t="s">
        <v>23</v>
      </c>
      <c r="O19" s="99">
        <v>45778</v>
      </c>
      <c r="P19" s="100" t="s">
        <v>44</v>
      </c>
      <c r="Q19" s="11"/>
    </row>
    <row r="20" s="98" customFormat="1" ht="15" customHeight="1" spans="1:17">
      <c r="A20" s="11">
        <v>18</v>
      </c>
      <c r="B20" s="9" t="s">
        <v>120</v>
      </c>
      <c r="C20" s="11" t="s">
        <v>121</v>
      </c>
      <c r="D20" s="11">
        <v>51.52</v>
      </c>
      <c r="E20" s="11">
        <v>17117.39</v>
      </c>
      <c r="F20" s="11">
        <v>881888</v>
      </c>
      <c r="G20" s="20" t="s">
        <v>122</v>
      </c>
      <c r="H20" s="16">
        <v>45937</v>
      </c>
      <c r="I20" s="11">
        <v>17637</v>
      </c>
      <c r="J20" s="114" t="s">
        <v>123</v>
      </c>
      <c r="K20" s="114" t="s">
        <v>124</v>
      </c>
      <c r="L20" s="11" t="s">
        <v>31</v>
      </c>
      <c r="M20" s="11">
        <v>18699681791</v>
      </c>
      <c r="N20" s="11" t="s">
        <v>23</v>
      </c>
      <c r="O20" s="99">
        <v>45937</v>
      </c>
      <c r="P20" s="100" t="s">
        <v>44</v>
      </c>
      <c r="Q20" s="11"/>
    </row>
    <row r="21" s="98" customFormat="1" ht="27" customHeight="1" spans="1:17">
      <c r="A21" s="11">
        <v>19</v>
      </c>
      <c r="B21" s="9" t="s">
        <v>125</v>
      </c>
      <c r="C21" s="11" t="s">
        <v>126</v>
      </c>
      <c r="D21" s="11">
        <v>209.44</v>
      </c>
      <c r="E21" s="11">
        <v>10523.3</v>
      </c>
      <c r="F21" s="11">
        <v>2204000</v>
      </c>
      <c r="G21" s="11" t="s">
        <v>127</v>
      </c>
      <c r="H21" s="17">
        <v>45839</v>
      </c>
      <c r="I21" s="11">
        <v>44080</v>
      </c>
      <c r="J21" s="114" t="s">
        <v>128</v>
      </c>
      <c r="K21" s="114" t="s">
        <v>129</v>
      </c>
      <c r="L21" s="11" t="s">
        <v>22</v>
      </c>
      <c r="M21" s="11">
        <v>17799503855</v>
      </c>
      <c r="N21" s="11" t="s">
        <v>23</v>
      </c>
      <c r="O21" s="101">
        <v>45934</v>
      </c>
      <c r="P21" s="100" t="s">
        <v>56</v>
      </c>
      <c r="Q21" s="11" t="s">
        <v>25</v>
      </c>
    </row>
    <row r="22" s="98" customFormat="1" ht="15" customHeight="1" spans="1:17">
      <c r="A22" s="11">
        <v>20</v>
      </c>
      <c r="B22" s="9" t="s">
        <v>134</v>
      </c>
      <c r="C22" s="11" t="s">
        <v>135</v>
      </c>
      <c r="D22" s="11">
        <v>126.5</v>
      </c>
      <c r="E22" s="11">
        <v>5200</v>
      </c>
      <c r="F22" s="11">
        <v>657800</v>
      </c>
      <c r="G22" s="11" t="s">
        <v>136</v>
      </c>
      <c r="H22" s="16">
        <v>45999</v>
      </c>
      <c r="I22" s="11">
        <v>13156</v>
      </c>
      <c r="J22" s="114" t="s">
        <v>137</v>
      </c>
      <c r="K22" s="114" t="s">
        <v>138</v>
      </c>
      <c r="L22" s="11" t="s">
        <v>50</v>
      </c>
      <c r="M22" s="11">
        <v>16699664622</v>
      </c>
      <c r="N22" s="11" t="s">
        <v>23</v>
      </c>
      <c r="O22" s="99">
        <v>46042</v>
      </c>
      <c r="P22" s="100" t="s">
        <v>38</v>
      </c>
      <c r="Q22" s="11"/>
    </row>
    <row r="23" s="98" customFormat="1" ht="15" customHeight="1" spans="1:17">
      <c r="A23" s="11">
        <v>21</v>
      </c>
      <c r="B23" s="9" t="s">
        <v>139</v>
      </c>
      <c r="C23" s="11" t="s">
        <v>140</v>
      </c>
      <c r="D23" s="11">
        <v>126.91</v>
      </c>
      <c r="E23" s="11">
        <v>5100</v>
      </c>
      <c r="F23" s="11">
        <v>647241</v>
      </c>
      <c r="G23" s="11" t="s">
        <v>117</v>
      </c>
      <c r="H23" s="15">
        <v>45999</v>
      </c>
      <c r="I23" s="11">
        <v>6472</v>
      </c>
      <c r="J23" s="114" t="s">
        <v>118</v>
      </c>
      <c r="K23" s="114" t="s">
        <v>119</v>
      </c>
      <c r="L23" s="11" t="s">
        <v>31</v>
      </c>
      <c r="M23" s="11">
        <v>13565013198</v>
      </c>
      <c r="N23" s="11" t="s">
        <v>23</v>
      </c>
      <c r="O23" s="99">
        <v>46052</v>
      </c>
      <c r="P23" s="100" t="s">
        <v>44</v>
      </c>
      <c r="Q23" s="11" t="s">
        <v>25</v>
      </c>
    </row>
    <row r="24" s="98" customFormat="1" ht="15" customHeight="1" spans="1:17">
      <c r="A24" s="11">
        <v>22</v>
      </c>
      <c r="B24" s="9" t="s">
        <v>141</v>
      </c>
      <c r="C24" s="11" t="s">
        <v>142</v>
      </c>
      <c r="D24" s="11">
        <v>126.91</v>
      </c>
      <c r="E24" s="11">
        <v>5247.81</v>
      </c>
      <c r="F24" s="11">
        <v>666000</v>
      </c>
      <c r="G24" s="11" t="s">
        <v>143</v>
      </c>
      <c r="H24" s="15">
        <v>46047</v>
      </c>
      <c r="I24" s="11">
        <v>6660</v>
      </c>
      <c r="J24" s="114" t="s">
        <v>144</v>
      </c>
      <c r="K24" s="114" t="s">
        <v>145</v>
      </c>
      <c r="L24" s="11" t="s">
        <v>31</v>
      </c>
      <c r="M24" s="11">
        <v>19915130906</v>
      </c>
      <c r="N24" s="11" t="s">
        <v>23</v>
      </c>
      <c r="O24" s="99">
        <v>46055</v>
      </c>
      <c r="P24" s="100" t="s">
        <v>146</v>
      </c>
      <c r="Q24" s="11" t="s">
        <v>25</v>
      </c>
    </row>
    <row r="25" s="98" customFormat="1" ht="15" customHeight="1" spans="1:17">
      <c r="A25" s="11">
        <v>23</v>
      </c>
      <c r="B25" s="9" t="s">
        <v>147</v>
      </c>
      <c r="C25" s="11" t="s">
        <v>148</v>
      </c>
      <c r="D25" s="11">
        <v>126.91</v>
      </c>
      <c r="E25" s="11">
        <v>5421.165</v>
      </c>
      <c r="F25" s="11">
        <v>688000</v>
      </c>
      <c r="G25" s="11" t="s">
        <v>47</v>
      </c>
      <c r="H25" s="17">
        <v>45958</v>
      </c>
      <c r="I25" s="11">
        <v>6880</v>
      </c>
      <c r="J25" s="114" t="s">
        <v>48</v>
      </c>
      <c r="K25" s="114" t="s">
        <v>49</v>
      </c>
      <c r="L25" s="11" t="s">
        <v>50</v>
      </c>
      <c r="M25" s="11">
        <v>15299356763</v>
      </c>
      <c r="N25" s="11" t="s">
        <v>23</v>
      </c>
      <c r="O25" s="99">
        <v>46053</v>
      </c>
      <c r="P25" s="100" t="s">
        <v>59</v>
      </c>
      <c r="Q25" s="11" t="s">
        <v>25</v>
      </c>
    </row>
    <row r="26" s="98" customFormat="1" ht="15" customHeight="1" spans="1:17">
      <c r="A26" s="11">
        <v>24</v>
      </c>
      <c r="B26" s="9" t="s">
        <v>149</v>
      </c>
      <c r="C26" s="11" t="s">
        <v>150</v>
      </c>
      <c r="D26" s="11">
        <v>126.91</v>
      </c>
      <c r="E26" s="11">
        <v>6200</v>
      </c>
      <c r="F26" s="11">
        <v>786842</v>
      </c>
      <c r="G26" s="11" t="s">
        <v>151</v>
      </c>
      <c r="H26" s="16">
        <v>45994</v>
      </c>
      <c r="I26" s="11">
        <v>15736</v>
      </c>
      <c r="J26" s="11" t="s">
        <v>152</v>
      </c>
      <c r="K26" s="114" t="s">
        <v>153</v>
      </c>
      <c r="L26" s="11" t="s">
        <v>154</v>
      </c>
      <c r="M26" s="11">
        <v>18095831350</v>
      </c>
      <c r="N26" s="11" t="s">
        <v>23</v>
      </c>
      <c r="O26" s="99">
        <v>45994</v>
      </c>
      <c r="P26" s="100" t="s">
        <v>56</v>
      </c>
      <c r="Q26" s="11"/>
    </row>
    <row r="27" s="98" customFormat="1" ht="15" customHeight="1" spans="1:17">
      <c r="A27" s="11">
        <v>25</v>
      </c>
      <c r="B27" s="9" t="s">
        <v>155</v>
      </c>
      <c r="C27" s="11" t="s">
        <v>156</v>
      </c>
      <c r="D27" s="11">
        <v>134.8</v>
      </c>
      <c r="E27" s="11">
        <v>5400</v>
      </c>
      <c r="F27" s="11">
        <v>727920</v>
      </c>
      <c r="G27" s="11" t="s">
        <v>157</v>
      </c>
      <c r="H27" s="15">
        <v>45991</v>
      </c>
      <c r="I27" s="11">
        <v>14558</v>
      </c>
      <c r="J27" s="114" t="s">
        <v>158</v>
      </c>
      <c r="K27" s="114" t="s">
        <v>159</v>
      </c>
      <c r="L27" s="11" t="s">
        <v>22</v>
      </c>
      <c r="M27" s="11">
        <v>13899084702</v>
      </c>
      <c r="N27" s="11" t="s">
        <v>23</v>
      </c>
      <c r="O27" s="99">
        <v>45991</v>
      </c>
      <c r="P27" s="100" t="s">
        <v>146</v>
      </c>
      <c r="Q27" s="11"/>
    </row>
    <row r="28" s="98" customFormat="1" ht="15" customHeight="1" spans="1:17">
      <c r="A28" s="11">
        <v>26</v>
      </c>
      <c r="B28" s="9" t="s">
        <v>160</v>
      </c>
      <c r="C28" s="11" t="s">
        <v>161</v>
      </c>
      <c r="D28" s="11">
        <v>134.8</v>
      </c>
      <c r="E28" s="11">
        <v>6379.82</v>
      </c>
      <c r="F28" s="11">
        <v>860000</v>
      </c>
      <c r="G28" s="11" t="s">
        <v>162</v>
      </c>
      <c r="H28" s="15">
        <v>45966</v>
      </c>
      <c r="I28" s="11">
        <v>17200</v>
      </c>
      <c r="J28" s="114" t="s">
        <v>163</v>
      </c>
      <c r="K28" s="114" t="s">
        <v>164</v>
      </c>
      <c r="L28" s="11" t="s">
        <v>22</v>
      </c>
      <c r="M28" s="11">
        <v>15739353373</v>
      </c>
      <c r="N28" s="11" t="s">
        <v>23</v>
      </c>
      <c r="O28" s="99">
        <v>46034</v>
      </c>
      <c r="P28" s="100" t="s">
        <v>56</v>
      </c>
      <c r="Q28" s="11"/>
    </row>
    <row r="29" s="98" customFormat="1" ht="15" customHeight="1" spans="1:17">
      <c r="A29" s="11">
        <v>27</v>
      </c>
      <c r="B29" s="9" t="s">
        <v>165</v>
      </c>
      <c r="C29" s="11" t="s">
        <v>166</v>
      </c>
      <c r="D29" s="11">
        <v>133.94</v>
      </c>
      <c r="E29" s="11">
        <v>5300</v>
      </c>
      <c r="F29" s="11">
        <v>709882</v>
      </c>
      <c r="G29" s="11" t="s">
        <v>167</v>
      </c>
      <c r="H29" s="15">
        <v>45984</v>
      </c>
      <c r="I29" s="11">
        <v>7098</v>
      </c>
      <c r="J29" s="114" t="s">
        <v>168</v>
      </c>
      <c r="K29" s="114" t="s">
        <v>169</v>
      </c>
      <c r="L29" s="9" t="s">
        <v>170</v>
      </c>
      <c r="M29" s="11">
        <v>19190112023</v>
      </c>
      <c r="N29" s="11" t="s">
        <v>23</v>
      </c>
      <c r="O29" s="99">
        <v>45994</v>
      </c>
      <c r="P29" s="100" t="s">
        <v>146</v>
      </c>
      <c r="Q29" s="11" t="s">
        <v>25</v>
      </c>
    </row>
    <row r="30" s="98" customFormat="1" ht="15" customHeight="1" spans="1:17">
      <c r="A30" s="11">
        <v>28</v>
      </c>
      <c r="B30" s="21" t="s">
        <v>171</v>
      </c>
      <c r="C30" s="22" t="s">
        <v>172</v>
      </c>
      <c r="D30" s="22">
        <v>134.8</v>
      </c>
      <c r="E30" s="22">
        <v>5500</v>
      </c>
      <c r="F30" s="22">
        <v>741400</v>
      </c>
      <c r="G30" s="11" t="s">
        <v>173</v>
      </c>
      <c r="H30" s="15">
        <v>45979</v>
      </c>
      <c r="I30" s="11">
        <v>14828</v>
      </c>
      <c r="J30" s="114" t="s">
        <v>174</v>
      </c>
      <c r="K30" s="114" t="s">
        <v>175</v>
      </c>
      <c r="L30" s="11" t="s">
        <v>70</v>
      </c>
      <c r="M30" s="11">
        <v>15699291717</v>
      </c>
      <c r="N30" s="11" t="s">
        <v>23</v>
      </c>
      <c r="O30" s="102">
        <v>45990</v>
      </c>
      <c r="P30" s="100" t="s">
        <v>56</v>
      </c>
      <c r="Q30" s="11"/>
    </row>
    <row r="31" s="98" customFormat="1" ht="15" customHeight="1" spans="1:17">
      <c r="A31" s="11">
        <v>29</v>
      </c>
      <c r="B31" s="24" t="s">
        <v>176</v>
      </c>
      <c r="C31" s="25" t="s">
        <v>177</v>
      </c>
      <c r="D31" s="25">
        <v>157.36</v>
      </c>
      <c r="E31" s="25">
        <v>7625.826</v>
      </c>
      <c r="F31" s="25">
        <v>1200000</v>
      </c>
      <c r="G31" s="25" t="s">
        <v>178</v>
      </c>
      <c r="H31" s="15">
        <v>46025</v>
      </c>
      <c r="I31" s="11">
        <v>24000</v>
      </c>
      <c r="J31" s="117" t="s">
        <v>179</v>
      </c>
      <c r="K31" s="117" t="s">
        <v>180</v>
      </c>
      <c r="L31" s="25" t="s">
        <v>50</v>
      </c>
      <c r="M31" s="25">
        <v>13999016240</v>
      </c>
      <c r="N31" s="11" t="s">
        <v>23</v>
      </c>
      <c r="O31" s="103">
        <v>46055</v>
      </c>
      <c r="P31" s="100" t="s">
        <v>146</v>
      </c>
      <c r="Q31" s="11"/>
    </row>
    <row r="32" s="98" customFormat="1" ht="15" customHeight="1" spans="1:17">
      <c r="A32" s="11">
        <v>30</v>
      </c>
      <c r="B32" s="9" t="s">
        <v>181</v>
      </c>
      <c r="C32" s="11" t="s">
        <v>182</v>
      </c>
      <c r="D32" s="11">
        <v>174.32</v>
      </c>
      <c r="E32" s="11">
        <v>5248.97</v>
      </c>
      <c r="F32" s="11">
        <v>915000</v>
      </c>
      <c r="G32" s="11" t="s">
        <v>183</v>
      </c>
      <c r="H32" s="16">
        <v>46024</v>
      </c>
      <c r="I32" s="11">
        <v>18300</v>
      </c>
      <c r="J32" s="114" t="s">
        <v>184</v>
      </c>
      <c r="K32" s="114" t="s">
        <v>185</v>
      </c>
      <c r="L32" s="11" t="s">
        <v>70</v>
      </c>
      <c r="M32" s="11">
        <v>15509962752</v>
      </c>
      <c r="N32" s="11" t="s">
        <v>23</v>
      </c>
      <c r="O32" s="99">
        <v>46026</v>
      </c>
      <c r="P32" s="100" t="s">
        <v>24</v>
      </c>
      <c r="Q32" s="11"/>
    </row>
    <row r="33" s="98" customFormat="1" ht="15" customHeight="1" spans="1:17">
      <c r="A33" s="11">
        <v>31</v>
      </c>
      <c r="B33" s="9" t="s">
        <v>186</v>
      </c>
      <c r="C33" s="11" t="s">
        <v>187</v>
      </c>
      <c r="D33" s="11">
        <v>117.84</v>
      </c>
      <c r="E33" s="11">
        <v>5091.649</v>
      </c>
      <c r="F33" s="11">
        <v>600000</v>
      </c>
      <c r="G33" s="11" t="s">
        <v>188</v>
      </c>
      <c r="H33" s="16">
        <v>46004</v>
      </c>
      <c r="I33" s="11">
        <v>6000</v>
      </c>
      <c r="J33" s="11" t="s">
        <v>189</v>
      </c>
      <c r="K33" s="114" t="s">
        <v>190</v>
      </c>
      <c r="L33" s="11" t="s">
        <v>50</v>
      </c>
      <c r="M33" s="11">
        <v>15099266194</v>
      </c>
      <c r="N33" s="11" t="s">
        <v>23</v>
      </c>
      <c r="O33" s="99">
        <v>46033</v>
      </c>
      <c r="P33" s="100" t="s">
        <v>56</v>
      </c>
      <c r="Q33" s="11"/>
    </row>
    <row r="34" s="98" customFormat="1" ht="15" customHeight="1" spans="1:17">
      <c r="A34" s="11">
        <v>32</v>
      </c>
      <c r="B34" s="9" t="s">
        <v>197</v>
      </c>
      <c r="C34" s="11" t="s">
        <v>198</v>
      </c>
      <c r="D34" s="11">
        <v>210.8</v>
      </c>
      <c r="E34" s="11">
        <v>10550.285</v>
      </c>
      <c r="F34" s="11">
        <v>2224000</v>
      </c>
      <c r="G34" s="11" t="s">
        <v>127</v>
      </c>
      <c r="H34" s="15">
        <v>45839</v>
      </c>
      <c r="I34" s="11">
        <v>44480</v>
      </c>
      <c r="J34" s="114" t="s">
        <v>128</v>
      </c>
      <c r="K34" s="114" t="s">
        <v>129</v>
      </c>
      <c r="L34" s="11" t="s">
        <v>22</v>
      </c>
      <c r="M34" s="11">
        <v>17799503855</v>
      </c>
      <c r="N34" s="11" t="s">
        <v>23</v>
      </c>
      <c r="O34" s="99">
        <v>46056</v>
      </c>
      <c r="P34" s="100" t="s">
        <v>56</v>
      </c>
      <c r="Q34" s="11" t="s">
        <v>25</v>
      </c>
    </row>
    <row r="35" ht="44" customHeight="1" spans="1:17">
      <c r="A35" s="11">
        <v>33</v>
      </c>
      <c r="B35" s="9" t="s">
        <v>199</v>
      </c>
      <c r="C35" s="11" t="s">
        <v>200</v>
      </c>
      <c r="D35" s="11">
        <v>126.97</v>
      </c>
      <c r="E35" s="11">
        <v>4300</v>
      </c>
      <c r="F35" s="11">
        <v>545971</v>
      </c>
      <c r="G35" s="27" t="s">
        <v>201</v>
      </c>
      <c r="H35" s="28">
        <v>45977</v>
      </c>
      <c r="I35" s="11">
        <v>10919</v>
      </c>
      <c r="J35" s="9" t="s">
        <v>202</v>
      </c>
      <c r="K35" s="114" t="s">
        <v>203</v>
      </c>
      <c r="L35" s="11" t="s">
        <v>70</v>
      </c>
      <c r="M35" s="11">
        <v>18106423363</v>
      </c>
      <c r="N35" s="11" t="s">
        <v>23</v>
      </c>
      <c r="O35" s="99">
        <v>45987</v>
      </c>
      <c r="P35" s="100" t="s">
        <v>56</v>
      </c>
      <c r="Q35" s="9"/>
    </row>
    <row r="36" ht="15" customHeight="1" spans="1:17">
      <c r="A36" s="11">
        <v>34</v>
      </c>
      <c r="B36" s="9" t="s">
        <v>32</v>
      </c>
      <c r="C36" s="11" t="s">
        <v>33</v>
      </c>
      <c r="D36" s="11">
        <v>117.6</v>
      </c>
      <c r="E36" s="11">
        <v>5770.995</v>
      </c>
      <c r="F36" s="11">
        <v>678669</v>
      </c>
      <c r="G36" s="11" t="s">
        <v>34</v>
      </c>
      <c r="H36" s="12">
        <v>45915</v>
      </c>
      <c r="I36" s="11">
        <v>6787</v>
      </c>
      <c r="J36" s="29" t="s">
        <v>206</v>
      </c>
      <c r="K36" s="30"/>
      <c r="L36" s="30"/>
      <c r="M36" s="31"/>
      <c r="N36" s="11" t="s">
        <v>37</v>
      </c>
      <c r="O36" s="99">
        <v>45936</v>
      </c>
      <c r="P36" s="100" t="s">
        <v>38</v>
      </c>
      <c r="Q36" s="11"/>
    </row>
    <row r="37" ht="15" customHeight="1" spans="1:17">
      <c r="A37" s="11">
        <v>35</v>
      </c>
      <c r="B37" s="9" t="s">
        <v>89</v>
      </c>
      <c r="C37" s="11" t="s">
        <v>90</v>
      </c>
      <c r="D37" s="2">
        <v>126.91</v>
      </c>
      <c r="E37" s="11">
        <v>5515.72</v>
      </c>
      <c r="F37" s="11">
        <v>700000</v>
      </c>
      <c r="G37" s="11" t="s">
        <v>91</v>
      </c>
      <c r="H37" s="12">
        <v>45963</v>
      </c>
      <c r="I37" s="11">
        <v>14000</v>
      </c>
      <c r="J37" s="32"/>
      <c r="K37" s="33"/>
      <c r="L37" s="33"/>
      <c r="M37" s="34"/>
      <c r="N37" s="11" t="s">
        <v>37</v>
      </c>
      <c r="O37" s="99">
        <v>45965</v>
      </c>
      <c r="P37" s="100" t="s">
        <v>44</v>
      </c>
      <c r="Q37" s="11"/>
    </row>
    <row r="38" ht="15" customHeight="1" spans="1:17">
      <c r="A38" s="11">
        <v>36</v>
      </c>
      <c r="B38" s="9" t="s">
        <v>130</v>
      </c>
      <c r="C38" s="11" t="s">
        <v>131</v>
      </c>
      <c r="D38" s="11">
        <v>126.5</v>
      </c>
      <c r="E38" s="11">
        <v>5848.91699604743</v>
      </c>
      <c r="F38" s="11">
        <v>739888</v>
      </c>
      <c r="G38" s="11" t="s">
        <v>132</v>
      </c>
      <c r="H38" s="16">
        <v>45865</v>
      </c>
      <c r="I38" s="11">
        <v>3000</v>
      </c>
      <c r="J38" s="32"/>
      <c r="K38" s="33"/>
      <c r="L38" s="33"/>
      <c r="M38" s="34"/>
      <c r="N38" s="11" t="s">
        <v>37</v>
      </c>
      <c r="O38" s="99">
        <v>45866</v>
      </c>
      <c r="P38" s="100" t="s">
        <v>44</v>
      </c>
      <c r="Q38" s="11"/>
    </row>
    <row r="39" ht="15" customHeight="1" spans="1:17">
      <c r="A39" s="11">
        <v>37</v>
      </c>
      <c r="B39" s="9" t="s">
        <v>191</v>
      </c>
      <c r="C39" s="11" t="s">
        <v>192</v>
      </c>
      <c r="D39" s="11">
        <v>119.54</v>
      </c>
      <c r="E39" s="11">
        <v>7287.996</v>
      </c>
      <c r="F39" s="11">
        <v>863919</v>
      </c>
      <c r="G39" s="11" t="s">
        <v>193</v>
      </c>
      <c r="H39" s="35">
        <v>46046</v>
      </c>
      <c r="I39" s="11">
        <v>17278</v>
      </c>
      <c r="J39" s="36"/>
      <c r="K39" s="37"/>
      <c r="L39" s="37"/>
      <c r="M39" s="38"/>
      <c r="N39" s="11" t="s">
        <v>37</v>
      </c>
      <c r="O39" s="99">
        <v>46055</v>
      </c>
      <c r="P39" s="11" t="s">
        <v>56</v>
      </c>
      <c r="Q39" s="11" t="s">
        <v>25</v>
      </c>
    </row>
    <row r="40" s="2" customFormat="1" ht="21" customHeight="1" spans="1:17">
      <c r="A40" s="47" t="s">
        <v>204</v>
      </c>
      <c r="B40" s="48"/>
      <c r="C40" s="48"/>
      <c r="D40" s="48"/>
      <c r="E40" s="48"/>
      <c r="F40" s="48"/>
      <c r="G40" s="48"/>
      <c r="H40" s="49"/>
      <c r="I40" s="50">
        <f>SUM(I3:I39)</f>
        <v>475784</v>
      </c>
      <c r="J40" s="50"/>
      <c r="K40" s="50"/>
      <c r="L40" s="50"/>
      <c r="M40" s="50"/>
      <c r="N40" s="50"/>
      <c r="O40" s="50"/>
      <c r="P40" s="51"/>
      <c r="Q40" s="11"/>
    </row>
    <row r="47" spans="1:17">
      <c r="I47" s="98">
        <v>70842.79</v>
      </c>
      <c r="J47" s="98">
        <f>I40-I47</f>
        <v>404941.21</v>
      </c>
    </row>
  </sheetData>
  <autoFilter xmlns:etc="http://www.wps.cn/officeDocument/2017/etCustomData" ref="A2:Q40" etc:filterBottomFollowUsedRange="0">
    <extLst/>
  </autoFilter>
  <mergeCells count="3">
    <mergeCell ref="A1:P1"/>
    <mergeCell ref="A40:H40"/>
    <mergeCell ref="J36:M39"/>
  </mergeCells>
  <dataValidations count="1">
    <dataValidation type="decimal" operator="between" allowBlank="1" showInputMessage="1" showErrorMessage="1" promptTitle="输入数据" prompt="不得输入空格、字体、字母" sqref="H7 H9 H16 H21 H24 H27:H30 H33:H34 H38:H39">
      <formula1>-1000000</formula1>
      <formula2>100000000</formula2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workbookViewId="0">
      <selection activeCell="Q26" sqref="Q26"/>
    </sheetView>
  </sheetViews>
  <sheetFormatPr defaultColWidth="9" defaultRowHeight="13.5"/>
  <cols>
    <col min="2" max="2" width="11.125" customWidth="1"/>
    <col min="3" max="3" width="12.625" customWidth="1"/>
    <col min="4" max="4" width="19.5" customWidth="1"/>
    <col min="5" max="5" width="19.125" customWidth="1"/>
    <col min="6" max="6" width="15.25" customWidth="1"/>
    <col min="7" max="7" width="12.25" customWidth="1"/>
    <col min="8" max="8" width="24.5" customWidth="1"/>
    <col min="9" max="9" width="10.375"/>
  </cols>
  <sheetData>
    <row r="1" spans="1:14">
      <c r="A1" s="92" t="s">
        <v>1</v>
      </c>
      <c r="B1" s="92" t="s">
        <v>207</v>
      </c>
      <c r="C1" s="92" t="s">
        <v>208</v>
      </c>
      <c r="D1" s="92" t="s">
        <v>209</v>
      </c>
      <c r="E1" s="92" t="s">
        <v>210</v>
      </c>
      <c r="F1" s="92" t="s">
        <v>211</v>
      </c>
      <c r="G1" s="92" t="s">
        <v>212</v>
      </c>
      <c r="H1" s="92" t="s">
        <v>213</v>
      </c>
      <c r="I1" s="92" t="s">
        <v>214</v>
      </c>
      <c r="J1" s="92" t="s">
        <v>215</v>
      </c>
      <c r="K1" s="92" t="s">
        <v>216</v>
      </c>
      <c r="L1" s="92" t="s">
        <v>217</v>
      </c>
      <c r="M1" s="92" t="s">
        <v>218</v>
      </c>
      <c r="N1" s="93"/>
    </row>
    <row r="2" spans="1:14">
      <c r="A2" s="92" t="s">
        <v>219</v>
      </c>
      <c r="B2" s="92" t="s">
        <v>106</v>
      </c>
      <c r="C2" s="92" t="s">
        <v>220</v>
      </c>
      <c r="D2" s="92" t="s">
        <v>107</v>
      </c>
      <c r="E2" s="92" t="s">
        <v>221</v>
      </c>
      <c r="F2" s="92" t="s">
        <v>222</v>
      </c>
      <c r="G2" s="92" t="s">
        <v>223</v>
      </c>
      <c r="H2" s="92" t="s">
        <v>224</v>
      </c>
      <c r="I2" s="94">
        <v>8760.4</v>
      </c>
      <c r="J2" s="92" t="s">
        <v>225</v>
      </c>
      <c r="K2" s="92" t="s">
        <v>226</v>
      </c>
      <c r="L2" s="95">
        <v>8848</v>
      </c>
      <c r="M2" s="92" t="s">
        <v>227</v>
      </c>
      <c r="N2" s="93"/>
    </row>
    <row r="3" spans="1:14">
      <c r="A3" s="92" t="s">
        <v>228</v>
      </c>
      <c r="B3" s="96" t="s">
        <v>62</v>
      </c>
      <c r="C3" s="92" t="s">
        <v>220</v>
      </c>
      <c r="D3" s="92" t="s">
        <v>63</v>
      </c>
      <c r="E3" s="92" t="s">
        <v>229</v>
      </c>
      <c r="F3" s="92" t="s">
        <v>222</v>
      </c>
      <c r="G3" s="92" t="s">
        <v>223</v>
      </c>
      <c r="H3" s="92" t="s">
        <v>224</v>
      </c>
      <c r="I3" s="94">
        <v>6831.68</v>
      </c>
      <c r="J3" s="92" t="s">
        <v>225</v>
      </c>
      <c r="K3" s="92" t="s">
        <v>230</v>
      </c>
      <c r="L3" s="95">
        <v>6900</v>
      </c>
      <c r="M3" s="92" t="s">
        <v>227</v>
      </c>
      <c r="N3" s="93"/>
    </row>
    <row r="4" spans="1:14">
      <c r="A4" s="92" t="s">
        <v>231</v>
      </c>
      <c r="B4" s="96" t="s">
        <v>47</v>
      </c>
      <c r="C4" s="92" t="s">
        <v>220</v>
      </c>
      <c r="D4" s="92" t="s">
        <v>48</v>
      </c>
      <c r="E4" s="92" t="s">
        <v>232</v>
      </c>
      <c r="F4" s="92" t="s">
        <v>222</v>
      </c>
      <c r="G4" s="92" t="s">
        <v>233</v>
      </c>
      <c r="H4" s="92" t="s">
        <v>234</v>
      </c>
      <c r="I4" s="94">
        <v>6287.13</v>
      </c>
      <c r="J4" s="92" t="s">
        <v>225</v>
      </c>
      <c r="K4" s="92" t="s">
        <v>235</v>
      </c>
      <c r="L4" s="95">
        <v>6350</v>
      </c>
      <c r="M4" s="92" t="s">
        <v>227</v>
      </c>
      <c r="N4" s="93"/>
    </row>
    <row r="5" spans="1:14">
      <c r="A5" s="92" t="s">
        <v>236</v>
      </c>
      <c r="B5" s="92" t="s">
        <v>47</v>
      </c>
      <c r="C5" s="92" t="s">
        <v>220</v>
      </c>
      <c r="D5" s="92" t="s">
        <v>48</v>
      </c>
      <c r="E5" s="92" t="s">
        <v>237</v>
      </c>
      <c r="F5" s="92" t="s">
        <v>222</v>
      </c>
      <c r="G5" s="92" t="s">
        <v>233</v>
      </c>
      <c r="H5" s="92" t="s">
        <v>234</v>
      </c>
      <c r="I5" s="94">
        <v>6811.88</v>
      </c>
      <c r="J5" s="92" t="s">
        <v>225</v>
      </c>
      <c r="K5" s="92" t="s">
        <v>238</v>
      </c>
      <c r="L5" s="95">
        <v>6880</v>
      </c>
      <c r="M5" s="92" t="s">
        <v>227</v>
      </c>
      <c r="N5" s="93"/>
    </row>
    <row r="6" spans="1:14">
      <c r="A6" s="92" t="s">
        <v>239</v>
      </c>
      <c r="B6" s="96" t="s">
        <v>162</v>
      </c>
      <c r="C6" s="92" t="s">
        <v>220</v>
      </c>
      <c r="D6" s="92" t="s">
        <v>163</v>
      </c>
      <c r="E6" s="92" t="s">
        <v>240</v>
      </c>
      <c r="F6" s="92" t="s">
        <v>222</v>
      </c>
      <c r="G6" s="92" t="s">
        <v>241</v>
      </c>
      <c r="H6" s="92" t="s">
        <v>242</v>
      </c>
      <c r="I6" s="94">
        <v>17029.7</v>
      </c>
      <c r="J6" s="92" t="s">
        <v>225</v>
      </c>
      <c r="K6" s="92" t="s">
        <v>243</v>
      </c>
      <c r="L6" s="95">
        <v>17200</v>
      </c>
      <c r="M6" s="92" t="s">
        <v>227</v>
      </c>
      <c r="N6" s="93"/>
    </row>
    <row r="7" spans="1:14">
      <c r="A7" s="92" t="s">
        <v>244</v>
      </c>
      <c r="B7" s="96" t="s">
        <v>96</v>
      </c>
      <c r="C7" s="92" t="s">
        <v>220</v>
      </c>
      <c r="D7" s="92" t="s">
        <v>97</v>
      </c>
      <c r="E7" s="92" t="s">
        <v>245</v>
      </c>
      <c r="F7" s="92" t="s">
        <v>222</v>
      </c>
      <c r="G7" s="92" t="s">
        <v>241</v>
      </c>
      <c r="H7" s="92" t="s">
        <v>234</v>
      </c>
      <c r="I7" s="94">
        <v>7160.4</v>
      </c>
      <c r="J7" s="92" t="s">
        <v>225</v>
      </c>
      <c r="K7" s="92" t="s">
        <v>246</v>
      </c>
      <c r="L7" s="95">
        <v>7232</v>
      </c>
      <c r="M7" s="92" t="s">
        <v>227</v>
      </c>
      <c r="N7" s="93"/>
    </row>
    <row r="8" spans="1:14">
      <c r="A8" s="92" t="s">
        <v>247</v>
      </c>
      <c r="B8" s="96" t="s">
        <v>122</v>
      </c>
      <c r="C8" s="92" t="s">
        <v>220</v>
      </c>
      <c r="D8" s="92" t="s">
        <v>123</v>
      </c>
      <c r="E8" s="92" t="s">
        <v>248</v>
      </c>
      <c r="F8" s="92" t="s">
        <v>222</v>
      </c>
      <c r="G8" s="92" t="s">
        <v>249</v>
      </c>
      <c r="H8" s="92" t="s">
        <v>242</v>
      </c>
      <c r="I8" s="94">
        <v>17462.38</v>
      </c>
      <c r="J8" s="92" t="s">
        <v>225</v>
      </c>
      <c r="K8" s="92" t="s">
        <v>250</v>
      </c>
      <c r="L8" s="95">
        <v>17637</v>
      </c>
      <c r="M8" s="92" t="s">
        <v>227</v>
      </c>
      <c r="N8" s="93"/>
    </row>
    <row r="9" spans="1:14">
      <c r="A9" s="92" t="s">
        <v>251</v>
      </c>
      <c r="B9" s="96" t="s">
        <v>79</v>
      </c>
      <c r="C9" s="92" t="s">
        <v>220</v>
      </c>
      <c r="D9" s="92" t="s">
        <v>80</v>
      </c>
      <c r="E9" s="92" t="s">
        <v>252</v>
      </c>
      <c r="F9" s="92" t="s">
        <v>222</v>
      </c>
      <c r="G9" s="92" t="s">
        <v>249</v>
      </c>
      <c r="H9" s="92" t="s">
        <v>234</v>
      </c>
      <c r="I9" s="94">
        <v>7107.92</v>
      </c>
      <c r="J9" s="92" t="s">
        <v>225</v>
      </c>
      <c r="K9" s="92" t="s">
        <v>253</v>
      </c>
      <c r="L9" s="95">
        <v>7179</v>
      </c>
      <c r="M9" s="92" t="s">
        <v>227</v>
      </c>
      <c r="N9" s="93"/>
    </row>
    <row r="10" spans="1:14">
      <c r="A10" s="92" t="s">
        <v>254</v>
      </c>
      <c r="B10" s="96" t="s">
        <v>117</v>
      </c>
      <c r="C10" s="92" t="s">
        <v>220</v>
      </c>
      <c r="D10" s="92" t="s">
        <v>118</v>
      </c>
      <c r="E10" s="92" t="s">
        <v>255</v>
      </c>
      <c r="F10" s="92" t="s">
        <v>222</v>
      </c>
      <c r="G10" s="92" t="s">
        <v>249</v>
      </c>
      <c r="H10" s="92" t="s">
        <v>234</v>
      </c>
      <c r="I10" s="94">
        <v>17425.74</v>
      </c>
      <c r="J10" s="92" t="s">
        <v>225</v>
      </c>
      <c r="K10" s="92" t="s">
        <v>256</v>
      </c>
      <c r="L10" s="95">
        <v>17600</v>
      </c>
      <c r="M10" s="92" t="s">
        <v>227</v>
      </c>
      <c r="N10" s="93"/>
    </row>
    <row r="11" spans="1:14">
      <c r="A11" s="92" t="s">
        <v>257</v>
      </c>
      <c r="B11" s="96" t="s">
        <v>41</v>
      </c>
      <c r="C11" s="92" t="s">
        <v>220</v>
      </c>
      <c r="D11" s="92" t="s">
        <v>42</v>
      </c>
      <c r="E11" s="92" t="s">
        <v>258</v>
      </c>
      <c r="F11" s="92" t="s">
        <v>222</v>
      </c>
      <c r="G11" s="92" t="s">
        <v>249</v>
      </c>
      <c r="H11" s="92" t="s">
        <v>242</v>
      </c>
      <c r="I11" s="94">
        <v>6248.51</v>
      </c>
      <c r="J11" s="92" t="s">
        <v>225</v>
      </c>
      <c r="K11" s="92" t="s">
        <v>259</v>
      </c>
      <c r="L11" s="95">
        <v>6311</v>
      </c>
      <c r="M11" s="92" t="s">
        <v>227</v>
      </c>
      <c r="N11" s="93"/>
    </row>
    <row r="12" spans="1:14">
      <c r="A12" s="92" t="s">
        <v>260</v>
      </c>
      <c r="B12" s="96" t="s">
        <v>173</v>
      </c>
      <c r="C12" s="92" t="s">
        <v>220</v>
      </c>
      <c r="D12" s="92" t="s">
        <v>174</v>
      </c>
      <c r="E12" s="92" t="s">
        <v>261</v>
      </c>
      <c r="F12" s="92" t="s">
        <v>222</v>
      </c>
      <c r="G12" s="92" t="s">
        <v>249</v>
      </c>
      <c r="H12" s="92" t="s">
        <v>224</v>
      </c>
      <c r="I12" s="94">
        <v>14681.19</v>
      </c>
      <c r="J12" s="92" t="s">
        <v>225</v>
      </c>
      <c r="K12" s="92" t="s">
        <v>262</v>
      </c>
      <c r="L12" s="95">
        <v>14828</v>
      </c>
      <c r="M12" s="92" t="s">
        <v>227</v>
      </c>
      <c r="N12" s="93"/>
    </row>
    <row r="13" spans="1:14">
      <c r="A13" s="92" t="s">
        <v>263</v>
      </c>
      <c r="B13" s="96" t="s">
        <v>178</v>
      </c>
      <c r="C13" s="92" t="s">
        <v>220</v>
      </c>
      <c r="D13" s="92" t="s">
        <v>179</v>
      </c>
      <c r="E13" s="92" t="s">
        <v>264</v>
      </c>
      <c r="F13" s="92" t="s">
        <v>222</v>
      </c>
      <c r="G13" s="92" t="s">
        <v>249</v>
      </c>
      <c r="H13" s="92" t="s">
        <v>234</v>
      </c>
      <c r="I13" s="94">
        <v>23762.38</v>
      </c>
      <c r="J13" s="92" t="s">
        <v>225</v>
      </c>
      <c r="K13" s="92" t="s">
        <v>265</v>
      </c>
      <c r="L13" s="95">
        <v>24000</v>
      </c>
      <c r="M13" s="92" t="s">
        <v>227</v>
      </c>
      <c r="N13" s="93"/>
    </row>
    <row r="14" spans="1:14">
      <c r="A14" s="92" t="s">
        <v>266</v>
      </c>
      <c r="B14" s="96" t="s">
        <v>117</v>
      </c>
      <c r="C14" s="92" t="s">
        <v>220</v>
      </c>
      <c r="D14" s="92" t="s">
        <v>118</v>
      </c>
      <c r="E14" s="92" t="s">
        <v>267</v>
      </c>
      <c r="F14" s="92" t="s">
        <v>222</v>
      </c>
      <c r="G14" s="92" t="s">
        <v>249</v>
      </c>
      <c r="H14" s="92" t="s">
        <v>234</v>
      </c>
      <c r="I14" s="94">
        <v>6407.92</v>
      </c>
      <c r="J14" s="92" t="s">
        <v>225</v>
      </c>
      <c r="K14" s="92" t="s">
        <v>268</v>
      </c>
      <c r="L14" s="95">
        <v>6472</v>
      </c>
      <c r="M14" s="92" t="s">
        <v>227</v>
      </c>
      <c r="N14" s="93"/>
    </row>
    <row r="15" spans="1:14">
      <c r="A15" s="92" t="s">
        <v>269</v>
      </c>
      <c r="B15" s="96" t="s">
        <v>112</v>
      </c>
      <c r="C15" s="92" t="s">
        <v>220</v>
      </c>
      <c r="D15" s="92" t="s">
        <v>113</v>
      </c>
      <c r="E15" s="92" t="s">
        <v>270</v>
      </c>
      <c r="F15" s="92" t="s">
        <v>222</v>
      </c>
      <c r="G15" s="92" t="s">
        <v>249</v>
      </c>
      <c r="H15" s="92" t="s">
        <v>224</v>
      </c>
      <c r="I15" s="94">
        <v>33643.56</v>
      </c>
      <c r="J15" s="92" t="s">
        <v>225</v>
      </c>
      <c r="K15" s="92" t="s">
        <v>271</v>
      </c>
      <c r="L15" s="95">
        <v>33980</v>
      </c>
      <c r="M15" s="92" t="s">
        <v>227</v>
      </c>
      <c r="N15" s="93"/>
    </row>
    <row r="16" spans="1:14">
      <c r="A16" s="92" t="s">
        <v>272</v>
      </c>
      <c r="B16" s="96" t="s">
        <v>67</v>
      </c>
      <c r="C16" s="92" t="s">
        <v>220</v>
      </c>
      <c r="D16" s="92" t="s">
        <v>273</v>
      </c>
      <c r="E16" s="92" t="s">
        <v>274</v>
      </c>
      <c r="F16" s="92" t="s">
        <v>222</v>
      </c>
      <c r="G16" s="92" t="s">
        <v>249</v>
      </c>
      <c r="H16" s="92" t="s">
        <v>224</v>
      </c>
      <c r="I16" s="94">
        <v>13307.92</v>
      </c>
      <c r="J16" s="92" t="s">
        <v>225</v>
      </c>
      <c r="K16" s="92" t="s">
        <v>275</v>
      </c>
      <c r="L16" s="95">
        <v>13441</v>
      </c>
      <c r="M16" s="92" t="s">
        <v>227</v>
      </c>
      <c r="N16" s="93"/>
    </row>
    <row r="17" spans="1:14">
      <c r="A17" s="92" t="s">
        <v>276</v>
      </c>
      <c r="B17" s="96" t="s">
        <v>157</v>
      </c>
      <c r="C17" s="92" t="s">
        <v>220</v>
      </c>
      <c r="D17" s="92" t="s">
        <v>158</v>
      </c>
      <c r="E17" s="92" t="s">
        <v>277</v>
      </c>
      <c r="F17" s="92" t="s">
        <v>222</v>
      </c>
      <c r="G17" s="92" t="s">
        <v>249</v>
      </c>
      <c r="H17" s="92" t="s">
        <v>234</v>
      </c>
      <c r="I17" s="94">
        <v>14413.86</v>
      </c>
      <c r="J17" s="92" t="s">
        <v>225</v>
      </c>
      <c r="K17" s="92" t="s">
        <v>278</v>
      </c>
      <c r="L17" s="95">
        <v>14558</v>
      </c>
      <c r="M17" s="92" t="s">
        <v>227</v>
      </c>
      <c r="N17" s="93"/>
    </row>
    <row r="18" spans="1:14">
      <c r="A18" s="92" t="s">
        <v>279</v>
      </c>
      <c r="B18" s="96" t="s">
        <v>127</v>
      </c>
      <c r="C18" s="92" t="s">
        <v>220</v>
      </c>
      <c r="D18" s="92" t="s">
        <v>128</v>
      </c>
      <c r="E18" s="92" t="s">
        <v>280</v>
      </c>
      <c r="F18" s="92" t="s">
        <v>222</v>
      </c>
      <c r="G18" s="92" t="s">
        <v>249</v>
      </c>
      <c r="H18" s="92" t="s">
        <v>242</v>
      </c>
      <c r="I18" s="94">
        <v>44039.6</v>
      </c>
      <c r="J18" s="92" t="s">
        <v>225</v>
      </c>
      <c r="K18" s="92" t="s">
        <v>281</v>
      </c>
      <c r="L18" s="95">
        <v>44480</v>
      </c>
      <c r="M18" s="92" t="s">
        <v>227</v>
      </c>
      <c r="N18" s="93"/>
    </row>
    <row r="19" spans="1:14">
      <c r="A19" s="92" t="s">
        <v>282</v>
      </c>
      <c r="B19" s="96" t="s">
        <v>53</v>
      </c>
      <c r="C19" s="92" t="s">
        <v>220</v>
      </c>
      <c r="D19" s="92" t="s">
        <v>54</v>
      </c>
      <c r="E19" s="92" t="s">
        <v>283</v>
      </c>
      <c r="F19" s="92" t="s">
        <v>222</v>
      </c>
      <c r="G19" s="92" t="s">
        <v>284</v>
      </c>
      <c r="H19" s="92" t="s">
        <v>242</v>
      </c>
      <c r="I19" s="94">
        <v>6039.6</v>
      </c>
      <c r="J19" s="92" t="s">
        <v>225</v>
      </c>
      <c r="K19" s="92" t="s">
        <v>285</v>
      </c>
      <c r="L19" s="95">
        <v>6100</v>
      </c>
      <c r="M19" s="92" t="s">
        <v>227</v>
      </c>
      <c r="N19" s="93"/>
    </row>
    <row r="20" spans="1:14">
      <c r="A20" s="92" t="s">
        <v>286</v>
      </c>
      <c r="B20" s="96" t="s">
        <v>151</v>
      </c>
      <c r="C20" s="92" t="s">
        <v>220</v>
      </c>
      <c r="D20" s="92" t="s">
        <v>152</v>
      </c>
      <c r="E20" s="92" t="s">
        <v>287</v>
      </c>
      <c r="F20" s="92" t="s">
        <v>222</v>
      </c>
      <c r="G20" s="92" t="s">
        <v>284</v>
      </c>
      <c r="H20" s="92" t="s">
        <v>234</v>
      </c>
      <c r="I20" s="94">
        <v>15580.2</v>
      </c>
      <c r="J20" s="92" t="s">
        <v>225</v>
      </c>
      <c r="K20" s="92" t="s">
        <v>288</v>
      </c>
      <c r="L20" s="95">
        <v>15736</v>
      </c>
      <c r="M20" s="92" t="s">
        <v>227</v>
      </c>
      <c r="N20" s="93"/>
    </row>
    <row r="21" spans="1:14">
      <c r="A21" s="92" t="s">
        <v>289</v>
      </c>
      <c r="B21" s="96" t="s">
        <v>101</v>
      </c>
      <c r="C21" s="92" t="s">
        <v>220</v>
      </c>
      <c r="D21" s="92" t="s">
        <v>102</v>
      </c>
      <c r="E21" s="92" t="s">
        <v>290</v>
      </c>
      <c r="F21" s="92" t="s">
        <v>222</v>
      </c>
      <c r="G21" s="92" t="s">
        <v>284</v>
      </c>
      <c r="H21" s="92" t="s">
        <v>242</v>
      </c>
      <c r="I21" s="94">
        <v>7227.72</v>
      </c>
      <c r="J21" s="92" t="s">
        <v>225</v>
      </c>
      <c r="K21" s="92" t="s">
        <v>291</v>
      </c>
      <c r="L21" s="95">
        <v>7300</v>
      </c>
      <c r="M21" s="92" t="s">
        <v>227</v>
      </c>
      <c r="N21" s="93"/>
    </row>
    <row r="22" spans="1:14">
      <c r="A22" s="92" t="s">
        <v>292</v>
      </c>
      <c r="B22" s="96" t="s">
        <v>136</v>
      </c>
      <c r="C22" s="92" t="s">
        <v>220</v>
      </c>
      <c r="D22" s="92" t="s">
        <v>137</v>
      </c>
      <c r="E22" s="92" t="s">
        <v>293</v>
      </c>
      <c r="F22" s="92" t="s">
        <v>222</v>
      </c>
      <c r="G22" s="92" t="s">
        <v>284</v>
      </c>
      <c r="H22" s="92" t="s">
        <v>234</v>
      </c>
      <c r="I22" s="94">
        <v>13025.74</v>
      </c>
      <c r="J22" s="92" t="s">
        <v>225</v>
      </c>
      <c r="K22" s="92" t="s">
        <v>294</v>
      </c>
      <c r="L22" s="95">
        <v>13156</v>
      </c>
      <c r="M22" s="92" t="s">
        <v>227</v>
      </c>
      <c r="N22" s="93"/>
    </row>
    <row r="23" spans="1:14">
      <c r="A23" s="92" t="s">
        <v>295</v>
      </c>
      <c r="B23" s="96" t="s">
        <v>143</v>
      </c>
      <c r="C23" s="92" t="s">
        <v>220</v>
      </c>
      <c r="D23" s="92" t="s">
        <v>144</v>
      </c>
      <c r="E23" s="92" t="s">
        <v>296</v>
      </c>
      <c r="F23" s="92" t="s">
        <v>222</v>
      </c>
      <c r="G23" s="92" t="s">
        <v>284</v>
      </c>
      <c r="H23" s="92" t="s">
        <v>234</v>
      </c>
      <c r="I23" s="94">
        <v>6594.06</v>
      </c>
      <c r="J23" s="92" t="s">
        <v>225</v>
      </c>
      <c r="K23" s="92" t="s">
        <v>297</v>
      </c>
      <c r="L23" s="95">
        <v>6660</v>
      </c>
      <c r="M23" s="92" t="s">
        <v>227</v>
      </c>
      <c r="N23" s="93"/>
    </row>
    <row r="24" spans="1:14">
      <c r="A24" s="92" t="s">
        <v>298</v>
      </c>
      <c r="B24" s="96" t="s">
        <v>167</v>
      </c>
      <c r="C24" s="92" t="s">
        <v>220</v>
      </c>
      <c r="D24" s="92" t="s">
        <v>168</v>
      </c>
      <c r="E24" s="92" t="s">
        <v>299</v>
      </c>
      <c r="F24" s="92" t="s">
        <v>222</v>
      </c>
      <c r="G24" s="92" t="s">
        <v>284</v>
      </c>
      <c r="H24" s="92" t="s">
        <v>242</v>
      </c>
      <c r="I24" s="94">
        <v>7027.72</v>
      </c>
      <c r="J24" s="92" t="s">
        <v>225</v>
      </c>
      <c r="K24" s="92" t="s">
        <v>300</v>
      </c>
      <c r="L24" s="95">
        <v>7098</v>
      </c>
      <c r="M24" s="92" t="s">
        <v>227</v>
      </c>
      <c r="N24" s="93"/>
    </row>
    <row r="25" spans="1:14">
      <c r="A25" s="92" t="s">
        <v>301</v>
      </c>
      <c r="B25" s="96" t="s">
        <v>19</v>
      </c>
      <c r="C25" s="92" t="s">
        <v>220</v>
      </c>
      <c r="D25" s="92" t="s">
        <v>20</v>
      </c>
      <c r="E25" s="92" t="s">
        <v>302</v>
      </c>
      <c r="F25" s="92" t="s">
        <v>222</v>
      </c>
      <c r="G25" s="92" t="s">
        <v>284</v>
      </c>
      <c r="H25" s="92" t="s">
        <v>224</v>
      </c>
      <c r="I25" s="94">
        <v>5984.16</v>
      </c>
      <c r="J25" s="92" t="s">
        <v>225</v>
      </c>
      <c r="K25" s="92" t="s">
        <v>303</v>
      </c>
      <c r="L25" s="95">
        <v>6044</v>
      </c>
      <c r="M25" s="92" t="s">
        <v>227</v>
      </c>
      <c r="N25" s="93"/>
    </row>
    <row r="26" spans="1:14">
      <c r="A26" s="92" t="s">
        <v>304</v>
      </c>
      <c r="B26" s="96" t="s">
        <v>84</v>
      </c>
      <c r="C26" s="92" t="s">
        <v>220</v>
      </c>
      <c r="D26" s="92" t="s">
        <v>85</v>
      </c>
      <c r="E26" s="92" t="s">
        <v>305</v>
      </c>
      <c r="F26" s="92" t="s">
        <v>222</v>
      </c>
      <c r="G26" s="92" t="s">
        <v>284</v>
      </c>
      <c r="H26" s="92" t="s">
        <v>234</v>
      </c>
      <c r="I26" s="94">
        <v>6788.12</v>
      </c>
      <c r="J26" s="92" t="s">
        <v>225</v>
      </c>
      <c r="K26" s="92" t="s">
        <v>306</v>
      </c>
      <c r="L26" s="95">
        <v>6856</v>
      </c>
      <c r="M26" s="92" t="s">
        <v>227</v>
      </c>
      <c r="N26" s="93"/>
    </row>
    <row r="27" spans="1:14">
      <c r="A27" s="92" t="s">
        <v>307</v>
      </c>
      <c r="B27" s="96" t="s">
        <v>73</v>
      </c>
      <c r="C27" s="92" t="s">
        <v>220</v>
      </c>
      <c r="D27" s="92" t="s">
        <v>74</v>
      </c>
      <c r="E27" s="92" t="s">
        <v>308</v>
      </c>
      <c r="F27" s="92" t="s">
        <v>222</v>
      </c>
      <c r="G27" s="92" t="s">
        <v>284</v>
      </c>
      <c r="H27" s="92" t="s">
        <v>234</v>
      </c>
      <c r="I27" s="94">
        <v>6812.87</v>
      </c>
      <c r="J27" s="92" t="s">
        <v>225</v>
      </c>
      <c r="K27" s="92" t="s">
        <v>309</v>
      </c>
      <c r="L27" s="95">
        <v>6881</v>
      </c>
      <c r="M27" s="92" t="s">
        <v>227</v>
      </c>
      <c r="N27" s="93"/>
    </row>
    <row r="28" spans="1:14">
      <c r="A28" s="92" t="s">
        <v>310</v>
      </c>
      <c r="B28" s="96" t="s">
        <v>28</v>
      </c>
      <c r="C28" s="92" t="s">
        <v>220</v>
      </c>
      <c r="D28" s="92" t="s">
        <v>29</v>
      </c>
      <c r="E28" s="92" t="s">
        <v>311</v>
      </c>
      <c r="F28" s="92" t="s">
        <v>222</v>
      </c>
      <c r="G28" s="92" t="s">
        <v>284</v>
      </c>
      <c r="H28" s="92" t="s">
        <v>234</v>
      </c>
      <c r="I28" s="94">
        <v>11881.19</v>
      </c>
      <c r="J28" s="92" t="s">
        <v>225</v>
      </c>
      <c r="K28" s="92" t="s">
        <v>312</v>
      </c>
      <c r="L28" s="95">
        <v>12000</v>
      </c>
      <c r="M28" s="92" t="s">
        <v>227</v>
      </c>
      <c r="N28" s="93"/>
    </row>
    <row r="29" spans="1:14">
      <c r="A29" s="92" t="s">
        <v>313</v>
      </c>
      <c r="B29" s="96" t="s">
        <v>53</v>
      </c>
      <c r="C29" s="92" t="s">
        <v>220</v>
      </c>
      <c r="D29" s="92" t="s">
        <v>54</v>
      </c>
      <c r="E29" s="92" t="s">
        <v>314</v>
      </c>
      <c r="F29" s="92" t="s">
        <v>222</v>
      </c>
      <c r="G29" s="92" t="s">
        <v>284</v>
      </c>
      <c r="H29" s="92" t="s">
        <v>224</v>
      </c>
      <c r="I29" s="94">
        <v>6831.68</v>
      </c>
      <c r="J29" s="92" t="s">
        <v>225</v>
      </c>
      <c r="K29" s="92" t="s">
        <v>230</v>
      </c>
      <c r="L29" s="95">
        <v>6900</v>
      </c>
      <c r="M29" s="92" t="s">
        <v>227</v>
      </c>
      <c r="N29" s="93"/>
    </row>
    <row r="30" spans="1:14">
      <c r="A30" s="92" t="s">
        <v>315</v>
      </c>
      <c r="B30" s="96" t="s">
        <v>73</v>
      </c>
      <c r="C30" s="92" t="s">
        <v>220</v>
      </c>
      <c r="D30" s="92" t="s">
        <v>74</v>
      </c>
      <c r="E30" s="92" t="s">
        <v>316</v>
      </c>
      <c r="F30" s="92" t="s">
        <v>222</v>
      </c>
      <c r="G30" s="92" t="s">
        <v>284</v>
      </c>
      <c r="H30" s="92" t="s">
        <v>234</v>
      </c>
      <c r="I30" s="94">
        <v>6725.74</v>
      </c>
      <c r="J30" s="92" t="s">
        <v>225</v>
      </c>
      <c r="K30" s="92" t="s">
        <v>317</v>
      </c>
      <c r="L30" s="95">
        <v>6793</v>
      </c>
      <c r="M30" s="92" t="s">
        <v>227</v>
      </c>
      <c r="N30" s="93"/>
    </row>
    <row r="31" spans="1:14">
      <c r="A31" s="92" t="s">
        <v>318</v>
      </c>
      <c r="B31" s="96" t="s">
        <v>188</v>
      </c>
      <c r="C31" s="92" t="s">
        <v>220</v>
      </c>
      <c r="D31" s="92" t="s">
        <v>189</v>
      </c>
      <c r="E31" s="92" t="s">
        <v>319</v>
      </c>
      <c r="F31" s="92" t="s">
        <v>222</v>
      </c>
      <c r="G31" s="92" t="s">
        <v>284</v>
      </c>
      <c r="H31" s="92" t="s">
        <v>320</v>
      </c>
      <c r="I31" s="94">
        <v>5940.59</v>
      </c>
      <c r="J31" s="92" t="s">
        <v>225</v>
      </c>
      <c r="K31" s="92" t="s">
        <v>321</v>
      </c>
      <c r="L31" s="95">
        <v>6000</v>
      </c>
      <c r="M31" s="92" t="s">
        <v>227</v>
      </c>
      <c r="N31" s="93"/>
    </row>
    <row r="32" spans="1:14">
      <c r="A32" s="92" t="s">
        <v>322</v>
      </c>
      <c r="B32" s="96" t="s">
        <v>183</v>
      </c>
      <c r="C32" s="92" t="s">
        <v>220</v>
      </c>
      <c r="D32" s="92" t="s">
        <v>184</v>
      </c>
      <c r="E32" s="92" t="s">
        <v>323</v>
      </c>
      <c r="F32" s="92" t="s">
        <v>222</v>
      </c>
      <c r="G32" s="92" t="s">
        <v>284</v>
      </c>
      <c r="H32" s="92" t="s">
        <v>224</v>
      </c>
      <c r="I32" s="94">
        <v>18118.81</v>
      </c>
      <c r="J32" s="92" t="s">
        <v>225</v>
      </c>
      <c r="K32" s="92" t="s">
        <v>324</v>
      </c>
      <c r="L32" s="95">
        <v>18300</v>
      </c>
      <c r="M32" s="92" t="s">
        <v>227</v>
      </c>
      <c r="N32" s="93"/>
    </row>
    <row r="33" spans="1:13">
      <c r="A33" s="92" t="s">
        <v>325</v>
      </c>
      <c r="B33" s="96" t="s">
        <v>127</v>
      </c>
      <c r="C33" s="92" t="s">
        <v>220</v>
      </c>
      <c r="D33" s="92" t="s">
        <v>128</v>
      </c>
      <c r="E33" s="92" t="s">
        <v>326</v>
      </c>
      <c r="F33" s="92" t="s">
        <v>222</v>
      </c>
      <c r="G33" s="92" t="s">
        <v>327</v>
      </c>
      <c r="H33" s="92" t="s">
        <v>242</v>
      </c>
      <c r="I33" s="94">
        <v>43643.56</v>
      </c>
      <c r="J33" s="97">
        <v>0.01</v>
      </c>
      <c r="K33" s="97">
        <v>436.44</v>
      </c>
      <c r="L33">
        <v>44080</v>
      </c>
      <c r="M33" s="92" t="s">
        <v>227</v>
      </c>
    </row>
    <row r="34" spans="1:13">
      <c r="I34">
        <f>SUM(I2:I33)</f>
        <v>419603.93</v>
      </c>
    </row>
    <row r="35" spans="1:13">
      <c r="H35" t="s">
        <v>204</v>
      </c>
    </row>
    <row r="37" spans="1:13">
      <c r="I37">
        <v>419603.93</v>
      </c>
    </row>
    <row r="39" spans="1:13">
      <c r="I39">
        <f>I37-I34</f>
        <v>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28"/>
  <sheetViews>
    <sheetView workbookViewId="0">
      <selection activeCell="K9" sqref="K9"/>
    </sheetView>
  </sheetViews>
  <sheetFormatPr defaultColWidth="9" defaultRowHeight="22.5" customHeight="1"/>
  <cols>
    <col min="1" max="1" width="9.66666666666667" style="69" customWidth="1"/>
    <col min="2" max="2" width="11" style="69" customWidth="1"/>
    <col min="3" max="3" width="22.3333333333333" style="69" customWidth="1"/>
    <col min="4" max="4" width="19.5" style="69" customWidth="1"/>
    <col min="5" max="5" width="13.5" style="72" customWidth="1"/>
    <col min="6" max="6" width="7.33333333333333" style="69" customWidth="1"/>
    <col min="7" max="7" width="11.3333333333333" style="73" customWidth="1"/>
    <col min="8" max="8" width="19" style="69" customWidth="1"/>
    <col min="9" max="9" width="19.5" style="69" customWidth="1"/>
    <col min="10" max="10" width="17.9166666666667" style="71" customWidth="1"/>
    <col min="11" max="11" width="19.5" style="69" customWidth="1"/>
    <col min="12" max="12" width="11.8333333333333" style="69" customWidth="1"/>
    <col min="13" max="13" width="17.1666666666667" style="73" customWidth="1"/>
    <col min="14" max="14" width="12.1666666666667" style="73" customWidth="1"/>
    <col min="15" max="15" width="17.4166666666667" style="74"/>
    <col min="16" max="16" width="15.5833333333333" style="75"/>
    <col min="17" max="19" width="9.5" style="76" customWidth="1"/>
    <col min="20" max="22" width="12" style="76" customWidth="1"/>
    <col min="23" max="23" width="18.8333333333333" style="69" customWidth="1"/>
    <col min="24" max="24" width="12.6666666666667" style="77" customWidth="1"/>
    <col min="25" max="25" width="17.1666666666667" style="78" customWidth="1"/>
    <col min="26" max="26" width="15.8333333333333" style="69" customWidth="1"/>
    <col min="27" max="27" width="12.5" style="69" customWidth="1"/>
    <col min="28" max="28" width="12.5" style="79" customWidth="1"/>
    <col min="29" max="29" width="16.5" style="79" customWidth="1"/>
    <col min="30" max="31" width="14.3333333333333" style="73" customWidth="1"/>
    <col min="32" max="32" width="27.8333333333333" style="69" customWidth="1"/>
    <col min="33" max="33" width="18.3333333333333" style="69" customWidth="1"/>
    <col min="34" max="35" width="18" style="69" customWidth="1"/>
    <col min="36" max="36" width="20.3333333333333" style="69" customWidth="1"/>
    <col min="37" max="37" width="24" style="69" customWidth="1"/>
    <col min="38" max="38" width="18" style="69" customWidth="1"/>
    <col min="39" max="39" width="17.5" style="69" customWidth="1"/>
    <col min="40" max="40" width="19.6666666666667" style="69" customWidth="1"/>
    <col min="41" max="41" width="24.5" style="69" customWidth="1"/>
    <col min="42" max="43" width="16" style="69" customWidth="1"/>
    <col min="44" max="44" width="18" style="69" customWidth="1"/>
    <col min="45" max="45" width="27.8333333333333" style="69" customWidth="1"/>
    <col min="46" max="46" width="12.5" style="69" customWidth="1"/>
    <col min="47" max="47" width="14.1666666666667" style="69" customWidth="1"/>
    <col min="48" max="48" width="17.5" style="69" customWidth="1"/>
    <col min="49" max="49" width="19.8333333333333" style="80" customWidth="1"/>
    <col min="50" max="50" width="13.8333333333333" style="80" customWidth="1"/>
    <col min="51" max="51" width="8.83333333333333" style="80" customWidth="1"/>
    <col min="52" max="16384" width="9" style="71"/>
  </cols>
  <sheetData>
    <row r="1" s="70" customFormat="1" customHeight="1" spans="1:51">
      <c r="A1" s="81" t="s">
        <v>328</v>
      </c>
      <c r="B1" s="82" t="s">
        <v>329</v>
      </c>
      <c r="C1" s="82" t="s">
        <v>330</v>
      </c>
      <c r="D1" s="82" t="s">
        <v>331</v>
      </c>
      <c r="E1" s="83" t="s">
        <v>332</v>
      </c>
      <c r="F1" s="82" t="s">
        <v>333</v>
      </c>
      <c r="G1" s="84" t="s">
        <v>334</v>
      </c>
      <c r="H1" s="81" t="s">
        <v>335</v>
      </c>
      <c r="I1" s="82" t="s">
        <v>336</v>
      </c>
      <c r="J1" s="85" t="s">
        <v>337</v>
      </c>
      <c r="K1" s="81" t="s">
        <v>338</v>
      </c>
      <c r="L1" s="82" t="s">
        <v>339</v>
      </c>
      <c r="M1" s="84" t="s">
        <v>340</v>
      </c>
      <c r="N1" s="86" t="s">
        <v>341</v>
      </c>
      <c r="O1" s="86" t="s">
        <v>342</v>
      </c>
      <c r="P1" s="86" t="s">
        <v>343</v>
      </c>
      <c r="Q1" s="87" t="s">
        <v>344</v>
      </c>
      <c r="R1" s="87" t="s">
        <v>345</v>
      </c>
      <c r="S1" s="87" t="s">
        <v>346</v>
      </c>
      <c r="T1" s="88" t="s">
        <v>347</v>
      </c>
      <c r="U1" s="81" t="s">
        <v>348</v>
      </c>
      <c r="V1" s="81" t="s">
        <v>349</v>
      </c>
      <c r="W1" s="81" t="s">
        <v>350</v>
      </c>
      <c r="X1" s="89" t="s">
        <v>351</v>
      </c>
      <c r="Y1" s="90" t="s">
        <v>352</v>
      </c>
      <c r="Z1" s="81" t="s">
        <v>14</v>
      </c>
      <c r="AA1" s="87" t="s">
        <v>353</v>
      </c>
      <c r="AB1" s="87" t="s">
        <v>354</v>
      </c>
      <c r="AC1" s="87" t="s">
        <v>355</v>
      </c>
      <c r="AD1" s="91" t="s">
        <v>356</v>
      </c>
      <c r="AE1" s="91" t="s">
        <v>357</v>
      </c>
      <c r="AF1" s="81" t="s">
        <v>358</v>
      </c>
      <c r="AG1" s="81" t="s">
        <v>359</v>
      </c>
      <c r="AH1" s="81" t="s">
        <v>360</v>
      </c>
      <c r="AI1" s="81" t="s">
        <v>361</v>
      </c>
      <c r="AJ1" s="81" t="s">
        <v>362</v>
      </c>
      <c r="AK1" s="81" t="s">
        <v>363</v>
      </c>
      <c r="AL1" s="81" t="s">
        <v>364</v>
      </c>
      <c r="AM1" s="81" t="s">
        <v>365</v>
      </c>
      <c r="AN1" s="81" t="s">
        <v>366</v>
      </c>
      <c r="AO1" s="81" t="s">
        <v>367</v>
      </c>
      <c r="AP1" s="81" t="s">
        <v>368</v>
      </c>
      <c r="AQ1" s="81" t="s">
        <v>369</v>
      </c>
      <c r="AR1" s="81" t="s">
        <v>370</v>
      </c>
      <c r="AS1" s="81" t="s">
        <v>371</v>
      </c>
      <c r="AT1" s="81" t="s">
        <v>372</v>
      </c>
      <c r="AU1" s="87" t="s">
        <v>373</v>
      </c>
      <c r="AV1" s="81" t="s">
        <v>374</v>
      </c>
      <c r="AW1" s="81" t="s">
        <v>375</v>
      </c>
      <c r="AX1" s="81" t="s">
        <v>376</v>
      </c>
      <c r="AY1" s="81" t="s">
        <v>377</v>
      </c>
    </row>
    <row r="2" s="71" customFormat="1" customHeight="1" spans="1:51">
      <c r="A2" s="69"/>
      <c r="B2" s="69" t="s">
        <v>106</v>
      </c>
      <c r="C2" s="69" t="s">
        <v>220</v>
      </c>
      <c r="D2" s="69" t="s">
        <v>107</v>
      </c>
      <c r="E2" s="69" t="s">
        <v>378</v>
      </c>
      <c r="F2" s="69" t="s">
        <v>379</v>
      </c>
      <c r="G2" s="73">
        <v>31422</v>
      </c>
      <c r="H2" s="69"/>
      <c r="I2" s="69" t="s">
        <v>380</v>
      </c>
      <c r="J2" s="71" t="s">
        <v>381</v>
      </c>
      <c r="K2" s="69"/>
      <c r="L2" s="69">
        <v>18096803395</v>
      </c>
      <c r="M2" s="73">
        <v>46082</v>
      </c>
      <c r="N2" s="73"/>
      <c r="O2" s="74"/>
      <c r="P2" s="75"/>
      <c r="Q2" s="76"/>
      <c r="R2" s="76"/>
      <c r="S2" s="76"/>
      <c r="T2" s="76"/>
      <c r="U2" s="76"/>
      <c r="V2" s="76"/>
      <c r="W2" s="69"/>
      <c r="X2" s="77"/>
      <c r="Y2" s="78"/>
      <c r="Z2" s="69"/>
      <c r="AA2" s="69"/>
      <c r="AB2" s="79"/>
      <c r="AC2" s="79"/>
      <c r="AD2" s="73"/>
      <c r="AE2" s="73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80"/>
      <c r="AX2" s="80"/>
      <c r="AY2" s="80"/>
    </row>
    <row r="3" s="71" customFormat="1" customHeight="1" spans="1:51">
      <c r="A3" s="69"/>
      <c r="B3" s="69" t="s">
        <v>62</v>
      </c>
      <c r="C3" s="69" t="s">
        <v>220</v>
      </c>
      <c r="D3" s="69" t="s">
        <v>63</v>
      </c>
      <c r="E3" s="69" t="s">
        <v>378</v>
      </c>
      <c r="F3" s="69" t="s">
        <v>382</v>
      </c>
      <c r="G3" s="73">
        <v>35183</v>
      </c>
      <c r="H3" s="69"/>
      <c r="I3" s="69" t="s">
        <v>380</v>
      </c>
      <c r="J3" s="71" t="s">
        <v>381</v>
      </c>
      <c r="K3" s="69"/>
      <c r="L3" s="69">
        <v>13628970776</v>
      </c>
      <c r="M3" s="73">
        <v>46082</v>
      </c>
      <c r="N3" s="73"/>
      <c r="O3" s="74"/>
      <c r="P3" s="75"/>
      <c r="Q3" s="76"/>
      <c r="R3" s="76"/>
      <c r="S3" s="76"/>
      <c r="T3" s="76"/>
      <c r="U3" s="76"/>
      <c r="V3" s="76"/>
      <c r="W3" s="69"/>
      <c r="X3" s="77"/>
      <c r="Y3" s="78"/>
      <c r="Z3" s="69"/>
      <c r="AA3" s="69"/>
      <c r="AB3" s="79"/>
      <c r="AC3" s="79"/>
      <c r="AD3" s="73"/>
      <c r="AE3" s="73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80"/>
      <c r="AX3" s="80"/>
      <c r="AY3" s="80"/>
    </row>
    <row r="4" s="71" customFormat="1" customHeight="1" spans="1:51">
      <c r="A4" s="69"/>
      <c r="B4" s="69" t="s">
        <v>47</v>
      </c>
      <c r="C4" s="69" t="s">
        <v>220</v>
      </c>
      <c r="D4" s="69" t="s">
        <v>48</v>
      </c>
      <c r="E4" s="69" t="s">
        <v>378</v>
      </c>
      <c r="F4" s="69" t="s">
        <v>379</v>
      </c>
      <c r="G4" s="73">
        <v>36687</v>
      </c>
      <c r="H4" s="69"/>
      <c r="I4" s="69" t="s">
        <v>380</v>
      </c>
      <c r="J4" s="71" t="s">
        <v>381</v>
      </c>
      <c r="K4" s="69"/>
      <c r="L4" s="69">
        <v>15299356763</v>
      </c>
      <c r="M4" s="73">
        <v>46082</v>
      </c>
      <c r="N4" s="73"/>
      <c r="O4" s="74"/>
      <c r="P4" s="75"/>
      <c r="Q4" s="76"/>
      <c r="R4" s="76"/>
      <c r="S4" s="76"/>
      <c r="T4" s="76"/>
      <c r="U4" s="76"/>
      <c r="V4" s="76"/>
      <c r="W4" s="69"/>
      <c r="X4" s="77"/>
      <c r="Y4" s="78"/>
      <c r="Z4" s="69"/>
      <c r="AA4" s="69"/>
      <c r="AB4" s="79"/>
      <c r="AC4" s="79"/>
      <c r="AD4" s="73"/>
      <c r="AE4" s="73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80"/>
      <c r="AX4" s="80"/>
      <c r="AY4" s="80"/>
    </row>
    <row r="5" s="71" customFormat="1" customHeight="1" spans="1:51">
      <c r="A5" s="69"/>
      <c r="B5" s="69" t="s">
        <v>162</v>
      </c>
      <c r="C5" s="69" t="s">
        <v>220</v>
      </c>
      <c r="D5" s="69" t="s">
        <v>163</v>
      </c>
      <c r="E5" s="69" t="s">
        <v>378</v>
      </c>
      <c r="F5" s="69" t="s">
        <v>382</v>
      </c>
      <c r="G5" s="73">
        <v>36927</v>
      </c>
      <c r="H5" s="69"/>
      <c r="I5" s="69" t="s">
        <v>380</v>
      </c>
      <c r="J5" s="71" t="s">
        <v>381</v>
      </c>
      <c r="K5" s="69"/>
      <c r="L5" s="69">
        <v>15739353373</v>
      </c>
      <c r="M5" s="73">
        <v>46082</v>
      </c>
      <c r="N5" s="73"/>
      <c r="O5" s="74"/>
      <c r="P5" s="75"/>
      <c r="Q5" s="76"/>
      <c r="R5" s="76"/>
      <c r="S5" s="76"/>
      <c r="T5" s="76"/>
      <c r="U5" s="76"/>
      <c r="V5" s="76"/>
      <c r="W5" s="69"/>
      <c r="X5" s="77"/>
      <c r="Y5" s="78"/>
      <c r="Z5" s="69"/>
      <c r="AA5" s="69"/>
      <c r="AB5" s="79"/>
      <c r="AC5" s="79"/>
      <c r="AD5" s="73"/>
      <c r="AE5" s="73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80"/>
      <c r="AX5" s="80"/>
      <c r="AY5" s="80"/>
    </row>
    <row r="6" s="71" customFormat="1" customHeight="1" spans="1:51">
      <c r="A6" s="69"/>
      <c r="B6" s="69" t="s">
        <v>96</v>
      </c>
      <c r="C6" s="69" t="s">
        <v>220</v>
      </c>
      <c r="D6" s="69" t="s">
        <v>97</v>
      </c>
      <c r="E6" s="69" t="s">
        <v>378</v>
      </c>
      <c r="F6" s="69" t="s">
        <v>382</v>
      </c>
      <c r="G6" s="73">
        <v>30640</v>
      </c>
      <c r="H6" s="69"/>
      <c r="I6" s="69" t="s">
        <v>380</v>
      </c>
      <c r="J6" s="71" t="s">
        <v>381</v>
      </c>
      <c r="K6" s="69"/>
      <c r="L6" s="69">
        <v>13999627205</v>
      </c>
      <c r="M6" s="73">
        <v>46082</v>
      </c>
      <c r="N6" s="73"/>
      <c r="O6" s="74"/>
      <c r="P6" s="75"/>
      <c r="Q6" s="76"/>
      <c r="R6" s="76"/>
      <c r="S6" s="76"/>
      <c r="T6" s="76"/>
      <c r="U6" s="76"/>
      <c r="V6" s="76"/>
      <c r="W6" s="69"/>
      <c r="X6" s="77"/>
      <c r="Y6" s="78"/>
      <c r="Z6" s="69"/>
      <c r="AA6" s="69"/>
      <c r="AB6" s="79"/>
      <c r="AC6" s="79"/>
      <c r="AD6" s="73"/>
      <c r="AE6" s="73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80"/>
      <c r="AX6" s="80"/>
      <c r="AY6" s="80"/>
    </row>
    <row r="7" s="71" customFormat="1" customHeight="1" spans="1:51">
      <c r="A7" s="69"/>
      <c r="B7" s="69" t="s">
        <v>122</v>
      </c>
      <c r="C7" s="69" t="s">
        <v>220</v>
      </c>
      <c r="D7" s="69" t="s">
        <v>123</v>
      </c>
      <c r="E7" s="69" t="s">
        <v>378</v>
      </c>
      <c r="F7" s="69" t="s">
        <v>382</v>
      </c>
      <c r="G7" s="73">
        <v>32426</v>
      </c>
      <c r="H7" s="69"/>
      <c r="I7" s="69" t="s">
        <v>380</v>
      </c>
      <c r="J7" s="71" t="s">
        <v>381</v>
      </c>
      <c r="K7" s="69"/>
      <c r="L7" s="69">
        <v>18699681791</v>
      </c>
      <c r="M7" s="73">
        <v>46082</v>
      </c>
      <c r="N7" s="73"/>
      <c r="O7" s="74"/>
      <c r="P7" s="75"/>
      <c r="Q7" s="76"/>
      <c r="R7" s="76"/>
      <c r="S7" s="76"/>
      <c r="T7" s="76"/>
      <c r="U7" s="76"/>
      <c r="V7" s="76"/>
      <c r="W7" s="69"/>
      <c r="X7" s="77"/>
      <c r="Y7" s="78"/>
      <c r="Z7" s="69"/>
      <c r="AA7" s="69"/>
      <c r="AB7" s="79"/>
      <c r="AC7" s="79"/>
      <c r="AD7" s="73"/>
      <c r="AE7" s="73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80"/>
      <c r="AX7" s="80"/>
      <c r="AY7" s="80"/>
    </row>
    <row r="8" s="71" customFormat="1" customHeight="1" spans="1:51">
      <c r="A8" s="69"/>
      <c r="B8" s="69" t="s">
        <v>79</v>
      </c>
      <c r="C8" s="69" t="s">
        <v>220</v>
      </c>
      <c r="D8" s="69" t="s">
        <v>80</v>
      </c>
      <c r="E8" s="69" t="s">
        <v>378</v>
      </c>
      <c r="F8" s="69" t="s">
        <v>382</v>
      </c>
      <c r="G8" s="73">
        <v>24576</v>
      </c>
      <c r="H8" s="69"/>
      <c r="I8" s="69" t="s">
        <v>380</v>
      </c>
      <c r="J8" s="71" t="s">
        <v>381</v>
      </c>
      <c r="K8" s="69"/>
      <c r="L8" s="69">
        <v>17399071459</v>
      </c>
      <c r="M8" s="73">
        <v>46082</v>
      </c>
      <c r="N8" s="73"/>
      <c r="O8" s="74"/>
      <c r="P8" s="75"/>
      <c r="Q8" s="76"/>
      <c r="R8" s="76"/>
      <c r="S8" s="76"/>
      <c r="T8" s="76"/>
      <c r="U8" s="76"/>
      <c r="V8" s="76"/>
      <c r="W8" s="69"/>
      <c r="X8" s="77"/>
      <c r="Y8" s="78"/>
      <c r="Z8" s="69"/>
      <c r="AA8" s="69"/>
      <c r="AB8" s="79"/>
      <c r="AC8" s="79"/>
      <c r="AD8" s="73"/>
      <c r="AE8" s="73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80"/>
      <c r="AX8" s="80"/>
      <c r="AY8" s="80"/>
    </row>
    <row r="9" s="71" customFormat="1" customHeight="1" spans="1:51">
      <c r="A9" s="69"/>
      <c r="B9" s="69" t="s">
        <v>41</v>
      </c>
      <c r="C9" s="69" t="s">
        <v>220</v>
      </c>
      <c r="D9" s="69" t="s">
        <v>42</v>
      </c>
      <c r="E9" s="69" t="s">
        <v>378</v>
      </c>
      <c r="F9" s="69" t="s">
        <v>382</v>
      </c>
      <c r="G9" s="73">
        <v>36115</v>
      </c>
      <c r="H9" s="69"/>
      <c r="I9" s="69" t="s">
        <v>380</v>
      </c>
      <c r="J9" s="71" t="s">
        <v>381</v>
      </c>
      <c r="K9" s="69"/>
      <c r="L9" s="69">
        <v>18399789766</v>
      </c>
      <c r="M9" s="73">
        <v>46082</v>
      </c>
      <c r="N9" s="73"/>
      <c r="O9" s="74"/>
      <c r="P9" s="75"/>
      <c r="Q9" s="76"/>
      <c r="R9" s="76"/>
      <c r="S9" s="76"/>
      <c r="T9" s="76"/>
      <c r="U9" s="76"/>
      <c r="V9" s="76"/>
      <c r="W9" s="69"/>
      <c r="X9" s="77"/>
      <c r="Y9" s="78"/>
      <c r="Z9" s="69"/>
      <c r="AA9" s="69"/>
      <c r="AB9" s="79"/>
      <c r="AC9" s="79"/>
      <c r="AD9" s="73"/>
      <c r="AE9" s="73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80"/>
      <c r="AX9" s="80"/>
      <c r="AY9" s="80"/>
    </row>
    <row r="10" s="71" customFormat="1" customHeight="1" spans="1:51">
      <c r="A10" s="69"/>
      <c r="B10" s="69" t="s">
        <v>173</v>
      </c>
      <c r="C10" s="69" t="s">
        <v>220</v>
      </c>
      <c r="D10" s="69" t="s">
        <v>174</v>
      </c>
      <c r="E10" s="69" t="s">
        <v>378</v>
      </c>
      <c r="F10" s="69" t="s">
        <v>379</v>
      </c>
      <c r="G10" s="73">
        <v>34897</v>
      </c>
      <c r="H10" s="69"/>
      <c r="I10" s="69" t="s">
        <v>380</v>
      </c>
      <c r="J10" s="71" t="s">
        <v>381</v>
      </c>
      <c r="K10" s="69"/>
      <c r="L10" s="69">
        <v>15699291717</v>
      </c>
      <c r="M10" s="73">
        <v>46082</v>
      </c>
      <c r="N10" s="73"/>
      <c r="O10" s="74"/>
      <c r="P10" s="75"/>
      <c r="Q10" s="76"/>
      <c r="R10" s="76"/>
      <c r="S10" s="76"/>
      <c r="T10" s="76"/>
      <c r="U10" s="76"/>
      <c r="V10" s="76"/>
      <c r="W10" s="69"/>
      <c r="X10" s="77"/>
      <c r="Y10" s="78"/>
      <c r="Z10" s="69"/>
      <c r="AA10" s="69"/>
      <c r="AB10" s="79"/>
      <c r="AC10" s="79"/>
      <c r="AD10" s="73"/>
      <c r="AE10" s="73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80"/>
      <c r="AX10" s="80"/>
      <c r="AY10" s="80"/>
    </row>
    <row r="11" s="71" customFormat="1" customHeight="1" spans="1:51">
      <c r="A11" s="69"/>
      <c r="B11" s="69" t="s">
        <v>178</v>
      </c>
      <c r="C11" s="69" t="s">
        <v>220</v>
      </c>
      <c r="D11" s="69" t="s">
        <v>179</v>
      </c>
      <c r="E11" s="69" t="s">
        <v>378</v>
      </c>
      <c r="F11" s="69" t="s">
        <v>379</v>
      </c>
      <c r="G11" s="73">
        <v>33466</v>
      </c>
      <c r="H11" s="69"/>
      <c r="I11" s="69" t="s">
        <v>380</v>
      </c>
      <c r="J11" s="71" t="s">
        <v>381</v>
      </c>
      <c r="K11" s="69"/>
      <c r="L11" s="69">
        <v>13999016240</v>
      </c>
      <c r="M11" s="73">
        <v>46082</v>
      </c>
      <c r="N11" s="73"/>
      <c r="O11" s="74"/>
      <c r="P11" s="75"/>
      <c r="Q11" s="76"/>
      <c r="R11" s="76"/>
      <c r="S11" s="76"/>
      <c r="T11" s="76"/>
      <c r="U11" s="76"/>
      <c r="V11" s="76"/>
      <c r="W11" s="69"/>
      <c r="X11" s="77"/>
      <c r="Y11" s="78"/>
      <c r="Z11" s="69"/>
      <c r="AA11" s="69"/>
      <c r="AB11" s="79"/>
      <c r="AC11" s="79"/>
      <c r="AD11" s="73"/>
      <c r="AE11" s="73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80"/>
      <c r="AX11" s="80"/>
      <c r="AY11" s="80"/>
    </row>
    <row r="12" s="71" customFormat="1" customHeight="1" spans="1:51">
      <c r="A12" s="69"/>
      <c r="B12" s="69" t="s">
        <v>117</v>
      </c>
      <c r="C12" s="69" t="s">
        <v>220</v>
      </c>
      <c r="D12" s="69" t="s">
        <v>118</v>
      </c>
      <c r="E12" s="69" t="s">
        <v>378</v>
      </c>
      <c r="F12" s="69" t="s">
        <v>382</v>
      </c>
      <c r="G12" s="73">
        <v>29375</v>
      </c>
      <c r="H12" s="69"/>
      <c r="I12" s="69" t="s">
        <v>380</v>
      </c>
      <c r="J12" s="71" t="s">
        <v>381</v>
      </c>
      <c r="K12" s="69"/>
      <c r="L12" s="69">
        <v>13565013198</v>
      </c>
      <c r="M12" s="73">
        <v>46082</v>
      </c>
      <c r="N12" s="73"/>
      <c r="O12" s="74"/>
      <c r="P12" s="75"/>
      <c r="Q12" s="76"/>
      <c r="R12" s="76"/>
      <c r="S12" s="76"/>
      <c r="T12" s="76"/>
      <c r="U12" s="76"/>
      <c r="V12" s="76"/>
      <c r="W12" s="69"/>
      <c r="X12" s="77"/>
      <c r="Y12" s="78"/>
      <c r="Z12" s="69"/>
      <c r="AA12" s="69"/>
      <c r="AB12" s="79"/>
      <c r="AC12" s="79"/>
      <c r="AD12" s="73"/>
      <c r="AE12" s="73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80"/>
      <c r="AX12" s="80"/>
      <c r="AY12" s="80"/>
    </row>
    <row r="13" s="71" customFormat="1" customHeight="1" spans="1:51">
      <c r="A13" s="69"/>
      <c r="B13" s="69" t="s">
        <v>112</v>
      </c>
      <c r="C13" s="69" t="s">
        <v>220</v>
      </c>
      <c r="D13" s="69" t="s">
        <v>113</v>
      </c>
      <c r="E13" s="69" t="s">
        <v>378</v>
      </c>
      <c r="F13" s="69" t="s">
        <v>382</v>
      </c>
      <c r="G13" s="73">
        <v>31269</v>
      </c>
      <c r="H13" s="69"/>
      <c r="I13" s="69" t="s">
        <v>380</v>
      </c>
      <c r="J13" s="71" t="s">
        <v>381</v>
      </c>
      <c r="K13" s="69"/>
      <c r="L13" s="69">
        <v>15193198803</v>
      </c>
      <c r="M13" s="73">
        <v>46082</v>
      </c>
      <c r="N13" s="73"/>
      <c r="O13" s="74"/>
      <c r="P13" s="75"/>
      <c r="Q13" s="76"/>
      <c r="R13" s="76"/>
      <c r="S13" s="76"/>
      <c r="T13" s="76"/>
      <c r="U13" s="76"/>
      <c r="V13" s="76"/>
      <c r="W13" s="69"/>
      <c r="X13" s="77"/>
      <c r="Y13" s="78"/>
      <c r="Z13" s="69"/>
      <c r="AA13" s="69"/>
      <c r="AB13" s="79"/>
      <c r="AC13" s="79"/>
      <c r="AD13" s="73"/>
      <c r="AE13" s="73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80"/>
      <c r="AX13" s="80"/>
      <c r="AY13" s="80"/>
    </row>
    <row r="14" s="71" customFormat="1" customHeight="1" spans="1:51">
      <c r="A14" s="69"/>
      <c r="B14" s="69" t="s">
        <v>67</v>
      </c>
      <c r="C14" s="69" t="s">
        <v>220</v>
      </c>
      <c r="D14" s="69" t="s">
        <v>273</v>
      </c>
      <c r="E14" s="69" t="s">
        <v>378</v>
      </c>
      <c r="F14" s="69" t="s">
        <v>379</v>
      </c>
      <c r="G14" s="73">
        <v>33243</v>
      </c>
      <c r="H14" s="69"/>
      <c r="I14" s="69" t="s">
        <v>380</v>
      </c>
      <c r="J14" s="71" t="s">
        <v>381</v>
      </c>
      <c r="K14" s="69"/>
      <c r="L14" s="69">
        <v>18299830975</v>
      </c>
      <c r="M14" s="73">
        <v>46082</v>
      </c>
      <c r="N14" s="73"/>
      <c r="O14" s="74"/>
      <c r="P14" s="75"/>
      <c r="Q14" s="76"/>
      <c r="R14" s="76"/>
      <c r="S14" s="76"/>
      <c r="T14" s="76"/>
      <c r="U14" s="76"/>
      <c r="V14" s="76"/>
      <c r="W14" s="69"/>
      <c r="X14" s="77"/>
      <c r="Y14" s="78"/>
      <c r="Z14" s="69"/>
      <c r="AA14" s="69"/>
      <c r="AB14" s="79"/>
      <c r="AC14" s="79"/>
      <c r="AD14" s="73"/>
      <c r="AE14" s="73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80"/>
      <c r="AX14" s="80"/>
      <c r="AY14" s="80"/>
    </row>
    <row r="15" s="71" customFormat="1" customHeight="1" spans="1:51">
      <c r="A15" s="69"/>
      <c r="B15" s="69" t="s">
        <v>157</v>
      </c>
      <c r="C15" s="69" t="s">
        <v>220</v>
      </c>
      <c r="D15" s="69" t="s">
        <v>158</v>
      </c>
      <c r="E15" s="69" t="s">
        <v>378</v>
      </c>
      <c r="F15" s="69" t="s">
        <v>382</v>
      </c>
      <c r="G15" s="73">
        <v>35057</v>
      </c>
      <c r="H15" s="69"/>
      <c r="I15" s="69" t="s">
        <v>380</v>
      </c>
      <c r="J15" s="71" t="s">
        <v>381</v>
      </c>
      <c r="K15" s="69"/>
      <c r="L15" s="69">
        <v>13899084702</v>
      </c>
      <c r="M15" s="73">
        <v>46082</v>
      </c>
      <c r="N15" s="73"/>
      <c r="O15" s="74"/>
      <c r="P15" s="75"/>
      <c r="Q15" s="76"/>
      <c r="R15" s="76"/>
      <c r="S15" s="76"/>
      <c r="T15" s="76"/>
      <c r="U15" s="76"/>
      <c r="V15" s="76"/>
      <c r="W15" s="69"/>
      <c r="X15" s="77"/>
      <c r="Y15" s="78"/>
      <c r="Z15" s="69"/>
      <c r="AA15" s="69"/>
      <c r="AB15" s="79"/>
      <c r="AC15" s="79"/>
      <c r="AD15" s="73"/>
      <c r="AE15" s="73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80"/>
      <c r="AX15" s="80"/>
      <c r="AY15" s="80"/>
    </row>
    <row r="16" s="71" customFormat="1" customHeight="1" spans="1:51">
      <c r="A16" s="69"/>
      <c r="B16" s="69" t="s">
        <v>127</v>
      </c>
      <c r="C16" s="69" t="s">
        <v>220</v>
      </c>
      <c r="D16" s="69" t="s">
        <v>128</v>
      </c>
      <c r="E16" s="69" t="s">
        <v>378</v>
      </c>
      <c r="F16" s="69" t="s">
        <v>379</v>
      </c>
      <c r="G16" s="73">
        <v>37182</v>
      </c>
      <c r="H16" s="69"/>
      <c r="I16" s="69" t="s">
        <v>380</v>
      </c>
      <c r="J16" s="71" t="s">
        <v>381</v>
      </c>
      <c r="K16" s="69"/>
      <c r="L16" s="69">
        <v>17799503855</v>
      </c>
      <c r="M16" s="73">
        <v>46082</v>
      </c>
      <c r="N16" s="73"/>
      <c r="O16" s="74"/>
      <c r="P16" s="75"/>
      <c r="Q16" s="76"/>
      <c r="R16" s="76"/>
      <c r="S16" s="76"/>
      <c r="T16" s="76"/>
      <c r="U16" s="76"/>
      <c r="V16" s="76"/>
      <c r="W16" s="69"/>
      <c r="X16" s="77"/>
      <c r="Y16" s="78"/>
      <c r="Z16" s="69"/>
      <c r="AA16" s="69"/>
      <c r="AB16" s="79"/>
      <c r="AC16" s="79"/>
      <c r="AD16" s="73"/>
      <c r="AE16" s="73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80"/>
      <c r="AX16" s="80"/>
      <c r="AY16" s="80"/>
    </row>
    <row r="17" s="71" customFormat="1" customHeight="1" spans="1:51">
      <c r="A17" s="69"/>
      <c r="B17" s="69" t="s">
        <v>53</v>
      </c>
      <c r="C17" s="69" t="s">
        <v>220</v>
      </c>
      <c r="D17" s="69" t="s">
        <v>54</v>
      </c>
      <c r="E17" s="69" t="s">
        <v>378</v>
      </c>
      <c r="F17" s="69" t="s">
        <v>382</v>
      </c>
      <c r="G17" s="73">
        <v>33013</v>
      </c>
      <c r="H17" s="69"/>
      <c r="I17" s="69" t="s">
        <v>380</v>
      </c>
      <c r="J17" s="71" t="s">
        <v>381</v>
      </c>
      <c r="K17" s="69"/>
      <c r="L17" s="69">
        <v>13239072727</v>
      </c>
      <c r="M17" s="73">
        <v>46082</v>
      </c>
      <c r="N17" s="73"/>
      <c r="O17" s="74"/>
      <c r="P17" s="75"/>
      <c r="Q17" s="76"/>
      <c r="R17" s="76"/>
      <c r="S17" s="76"/>
      <c r="T17" s="76"/>
      <c r="U17" s="76"/>
      <c r="V17" s="76"/>
      <c r="W17" s="69"/>
      <c r="X17" s="77"/>
      <c r="Y17" s="78"/>
      <c r="Z17" s="69"/>
      <c r="AA17" s="69"/>
      <c r="AB17" s="79"/>
      <c r="AC17" s="79"/>
      <c r="AD17" s="73"/>
      <c r="AE17" s="73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80"/>
      <c r="AX17" s="80"/>
      <c r="AY17" s="80"/>
    </row>
    <row r="18" s="71" customFormat="1" customHeight="1" spans="1:51">
      <c r="A18" s="69"/>
      <c r="B18" s="69" t="s">
        <v>151</v>
      </c>
      <c r="C18" s="69" t="s">
        <v>220</v>
      </c>
      <c r="D18" s="69" t="s">
        <v>152</v>
      </c>
      <c r="E18" s="72" t="s">
        <v>378</v>
      </c>
      <c r="F18" s="69" t="s">
        <v>379</v>
      </c>
      <c r="G18" s="73">
        <v>33807</v>
      </c>
      <c r="H18" s="69"/>
      <c r="I18" s="69" t="s">
        <v>380</v>
      </c>
      <c r="J18" s="71" t="s">
        <v>381</v>
      </c>
      <c r="K18" s="69"/>
      <c r="L18" s="69">
        <v>18095831350</v>
      </c>
      <c r="M18" s="73">
        <v>46082</v>
      </c>
      <c r="N18" s="73"/>
      <c r="O18" s="74"/>
      <c r="P18" s="75"/>
      <c r="Q18" s="76"/>
      <c r="R18" s="76"/>
      <c r="S18" s="76"/>
      <c r="T18" s="76"/>
      <c r="U18" s="76"/>
      <c r="V18" s="76"/>
      <c r="W18" s="69"/>
      <c r="X18" s="77"/>
      <c r="Y18" s="78"/>
      <c r="Z18" s="69"/>
      <c r="AA18" s="69"/>
      <c r="AB18" s="79"/>
      <c r="AC18" s="79"/>
      <c r="AD18" s="73"/>
      <c r="AE18" s="73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80"/>
      <c r="AX18" s="80"/>
      <c r="AY18" s="80"/>
    </row>
    <row r="19" s="71" customFormat="1" customHeight="1" spans="1:51">
      <c r="A19" s="69"/>
      <c r="B19" s="69" t="s">
        <v>101</v>
      </c>
      <c r="C19" s="69" t="s">
        <v>220</v>
      </c>
      <c r="D19" s="69" t="s">
        <v>102</v>
      </c>
      <c r="E19" s="72" t="s">
        <v>378</v>
      </c>
      <c r="F19" s="69" t="s">
        <v>382</v>
      </c>
      <c r="G19" s="73">
        <v>35301</v>
      </c>
      <c r="H19" s="69"/>
      <c r="I19" s="69" t="s">
        <v>380</v>
      </c>
      <c r="J19" s="71" t="s">
        <v>381</v>
      </c>
      <c r="K19" s="69"/>
      <c r="L19" s="69">
        <v>17570884434</v>
      </c>
      <c r="M19" s="73">
        <v>46082</v>
      </c>
      <c r="N19" s="73"/>
      <c r="O19" s="74"/>
      <c r="P19" s="75"/>
      <c r="Q19" s="76"/>
      <c r="R19" s="76"/>
      <c r="S19" s="76"/>
      <c r="T19" s="76"/>
      <c r="U19" s="76"/>
      <c r="V19" s="76"/>
      <c r="W19" s="69"/>
      <c r="X19" s="77"/>
      <c r="Y19" s="78"/>
      <c r="Z19" s="69"/>
      <c r="AA19" s="69"/>
      <c r="AB19" s="79"/>
      <c r="AC19" s="79"/>
      <c r="AD19" s="73"/>
      <c r="AE19" s="73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80"/>
      <c r="AX19" s="80"/>
      <c r="AY19" s="80"/>
    </row>
    <row r="20" s="71" customFormat="1" customHeight="1" spans="1:51">
      <c r="A20" s="69"/>
      <c r="B20" s="69" t="s">
        <v>136</v>
      </c>
      <c r="C20" s="69" t="s">
        <v>220</v>
      </c>
      <c r="D20" s="69" t="s">
        <v>137</v>
      </c>
      <c r="E20" s="72" t="s">
        <v>378</v>
      </c>
      <c r="F20" s="69" t="s">
        <v>379</v>
      </c>
      <c r="G20" s="73">
        <v>34385</v>
      </c>
      <c r="H20" s="69"/>
      <c r="I20" s="69" t="s">
        <v>380</v>
      </c>
      <c r="J20" s="71" t="s">
        <v>381</v>
      </c>
      <c r="K20" s="69"/>
      <c r="L20" s="69">
        <v>16699664622</v>
      </c>
      <c r="M20" s="73">
        <v>46082</v>
      </c>
      <c r="N20" s="73"/>
      <c r="O20" s="74"/>
      <c r="P20" s="75"/>
      <c r="Q20" s="76"/>
      <c r="R20" s="76"/>
      <c r="S20" s="76"/>
      <c r="T20" s="76"/>
      <c r="U20" s="76"/>
      <c r="V20" s="76"/>
      <c r="W20" s="69"/>
      <c r="X20" s="77"/>
      <c r="Y20" s="78"/>
      <c r="Z20" s="69"/>
      <c r="AA20" s="69"/>
      <c r="AB20" s="79"/>
      <c r="AC20" s="79"/>
      <c r="AD20" s="73"/>
      <c r="AE20" s="73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80"/>
      <c r="AX20" s="80"/>
      <c r="AY20" s="80"/>
    </row>
    <row r="21" s="71" customFormat="1" customHeight="1" spans="1:51">
      <c r="A21" s="69"/>
      <c r="B21" s="69" t="s">
        <v>143</v>
      </c>
      <c r="C21" s="69" t="s">
        <v>220</v>
      </c>
      <c r="D21" s="69" t="s">
        <v>144</v>
      </c>
      <c r="E21" s="72" t="s">
        <v>378</v>
      </c>
      <c r="F21" s="69" t="s">
        <v>379</v>
      </c>
      <c r="G21" s="73">
        <v>35679</v>
      </c>
      <c r="H21" s="69"/>
      <c r="I21" s="69" t="s">
        <v>380</v>
      </c>
      <c r="J21" s="71" t="s">
        <v>381</v>
      </c>
      <c r="K21" s="69"/>
      <c r="L21" s="69">
        <v>19915130906</v>
      </c>
      <c r="M21" s="73">
        <v>46082</v>
      </c>
      <c r="N21" s="73"/>
      <c r="O21" s="74"/>
      <c r="P21" s="75"/>
      <c r="Q21" s="76"/>
      <c r="R21" s="76"/>
      <c r="S21" s="76"/>
      <c r="T21" s="76"/>
      <c r="U21" s="76"/>
      <c r="V21" s="76"/>
      <c r="W21" s="69"/>
      <c r="X21" s="77"/>
      <c r="Y21" s="78"/>
      <c r="Z21" s="69"/>
      <c r="AA21" s="69"/>
      <c r="AB21" s="79"/>
      <c r="AC21" s="79"/>
      <c r="AD21" s="73"/>
      <c r="AE21" s="73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80"/>
      <c r="AX21" s="80"/>
      <c r="AY21" s="80"/>
    </row>
    <row r="22" s="71" customFormat="1" customHeight="1" spans="1:51">
      <c r="A22" s="69"/>
      <c r="B22" s="69" t="s">
        <v>167</v>
      </c>
      <c r="C22" s="69" t="s">
        <v>220</v>
      </c>
      <c r="D22" s="69" t="s">
        <v>168</v>
      </c>
      <c r="E22" s="72" t="s">
        <v>378</v>
      </c>
      <c r="F22" s="69" t="s">
        <v>382</v>
      </c>
      <c r="G22" s="73">
        <v>34375</v>
      </c>
      <c r="H22" s="69"/>
      <c r="I22" s="69" t="s">
        <v>380</v>
      </c>
      <c r="J22" s="71" t="s">
        <v>381</v>
      </c>
      <c r="K22" s="69"/>
      <c r="L22" s="69">
        <v>19190112023</v>
      </c>
      <c r="M22" s="73">
        <v>46082</v>
      </c>
      <c r="N22" s="73"/>
      <c r="O22" s="74"/>
      <c r="P22" s="75"/>
      <c r="Q22" s="76"/>
      <c r="R22" s="76"/>
      <c r="S22" s="76"/>
      <c r="T22" s="76"/>
      <c r="U22" s="76"/>
      <c r="V22" s="76"/>
      <c r="W22" s="69"/>
      <c r="X22" s="77"/>
      <c r="Y22" s="78"/>
      <c r="Z22" s="69"/>
      <c r="AA22" s="69"/>
      <c r="AB22" s="79"/>
      <c r="AC22" s="79"/>
      <c r="AD22" s="73"/>
      <c r="AE22" s="73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80"/>
      <c r="AX22" s="80"/>
      <c r="AY22" s="80"/>
    </row>
    <row r="23" s="71" customFormat="1" customHeight="1" spans="1:51">
      <c r="A23" s="69"/>
      <c r="B23" s="69" t="s">
        <v>19</v>
      </c>
      <c r="C23" s="69" t="s">
        <v>220</v>
      </c>
      <c r="D23" s="69" t="s">
        <v>20</v>
      </c>
      <c r="E23" s="72" t="s">
        <v>378</v>
      </c>
      <c r="F23" s="69" t="s">
        <v>382</v>
      </c>
      <c r="G23" s="73">
        <v>32079</v>
      </c>
      <c r="H23" s="69"/>
      <c r="I23" s="69" t="s">
        <v>380</v>
      </c>
      <c r="J23" s="71" t="s">
        <v>381</v>
      </c>
      <c r="K23" s="69"/>
      <c r="L23" s="69">
        <v>15899038123</v>
      </c>
      <c r="M23" s="73">
        <v>46082</v>
      </c>
      <c r="N23" s="73"/>
      <c r="O23" s="74"/>
      <c r="P23" s="75"/>
      <c r="Q23" s="76"/>
      <c r="R23" s="76"/>
      <c r="S23" s="76"/>
      <c r="T23" s="76"/>
      <c r="U23" s="76"/>
      <c r="V23" s="76"/>
      <c r="W23" s="69"/>
      <c r="X23" s="77"/>
      <c r="Y23" s="78"/>
      <c r="Z23" s="69"/>
      <c r="AA23" s="69"/>
      <c r="AB23" s="79"/>
      <c r="AC23" s="79"/>
      <c r="AD23" s="73"/>
      <c r="AE23" s="73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80"/>
      <c r="AX23" s="80"/>
      <c r="AY23" s="80"/>
    </row>
    <row r="24" s="71" customFormat="1" customHeight="1" spans="1:51">
      <c r="A24" s="69"/>
      <c r="B24" s="69" t="s">
        <v>84</v>
      </c>
      <c r="C24" s="69" t="s">
        <v>220</v>
      </c>
      <c r="D24" s="69" t="s">
        <v>85</v>
      </c>
      <c r="E24" s="72" t="s">
        <v>378</v>
      </c>
      <c r="F24" s="69" t="s">
        <v>382</v>
      </c>
      <c r="G24" s="73">
        <v>35985</v>
      </c>
      <c r="H24" s="69"/>
      <c r="I24" s="69" t="s">
        <v>380</v>
      </c>
      <c r="J24" s="71" t="s">
        <v>381</v>
      </c>
      <c r="K24" s="69"/>
      <c r="L24" s="69">
        <v>18799833307</v>
      </c>
      <c r="M24" s="73">
        <v>46082</v>
      </c>
      <c r="N24" s="73"/>
      <c r="O24" s="74"/>
      <c r="P24" s="75"/>
      <c r="Q24" s="76"/>
      <c r="R24" s="76"/>
      <c r="S24" s="76"/>
      <c r="T24" s="76"/>
      <c r="U24" s="76"/>
      <c r="V24" s="76"/>
      <c r="W24" s="69"/>
      <c r="X24" s="77"/>
      <c r="Y24" s="78"/>
      <c r="Z24" s="69"/>
      <c r="AA24" s="69"/>
      <c r="AB24" s="79"/>
      <c r="AC24" s="79"/>
      <c r="AD24" s="73"/>
      <c r="AE24" s="73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80"/>
      <c r="AX24" s="80"/>
      <c r="AY24" s="80"/>
    </row>
    <row r="25" s="71" customFormat="1" customHeight="1" spans="1:51">
      <c r="A25" s="69"/>
      <c r="B25" s="69" t="s">
        <v>28</v>
      </c>
      <c r="C25" s="69" t="s">
        <v>220</v>
      </c>
      <c r="D25" s="69" t="s">
        <v>29</v>
      </c>
      <c r="E25" s="72" t="s">
        <v>378</v>
      </c>
      <c r="F25" s="69" t="s">
        <v>382</v>
      </c>
      <c r="G25" s="73">
        <v>36431</v>
      </c>
      <c r="H25" s="69"/>
      <c r="I25" s="69" t="s">
        <v>380</v>
      </c>
      <c r="J25" s="71" t="s">
        <v>381</v>
      </c>
      <c r="K25" s="69"/>
      <c r="L25" s="69">
        <v>17590888278</v>
      </c>
      <c r="M25" s="73">
        <v>46082</v>
      </c>
      <c r="N25" s="73"/>
      <c r="O25" s="74"/>
      <c r="P25" s="75"/>
      <c r="Q25" s="76"/>
      <c r="R25" s="76"/>
      <c r="S25" s="76"/>
      <c r="T25" s="76"/>
      <c r="U25" s="76"/>
      <c r="V25" s="76"/>
      <c r="W25" s="69"/>
      <c r="X25" s="77"/>
      <c r="Y25" s="78"/>
      <c r="Z25" s="69"/>
      <c r="AA25" s="69"/>
      <c r="AB25" s="79"/>
      <c r="AC25" s="79"/>
      <c r="AD25" s="73"/>
      <c r="AE25" s="73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80"/>
      <c r="AX25" s="80"/>
      <c r="AY25" s="80"/>
    </row>
    <row r="26" s="71" customFormat="1" customHeight="1" spans="1:51">
      <c r="A26" s="69"/>
      <c r="B26" s="69" t="s">
        <v>73</v>
      </c>
      <c r="C26" s="69" t="s">
        <v>220</v>
      </c>
      <c r="D26" s="69" t="s">
        <v>74</v>
      </c>
      <c r="E26" s="72" t="s">
        <v>378</v>
      </c>
      <c r="F26" s="69" t="s">
        <v>382</v>
      </c>
      <c r="G26" s="73">
        <v>33548</v>
      </c>
      <c r="H26" s="69"/>
      <c r="I26" s="69" t="s">
        <v>380</v>
      </c>
      <c r="J26" s="71" t="s">
        <v>381</v>
      </c>
      <c r="K26" s="69"/>
      <c r="L26" s="69">
        <v>19914230009</v>
      </c>
      <c r="M26" s="73">
        <v>46082</v>
      </c>
      <c r="N26" s="73"/>
      <c r="O26" s="74"/>
      <c r="P26" s="75"/>
      <c r="Q26" s="76"/>
      <c r="R26" s="76"/>
      <c r="S26" s="76"/>
      <c r="T26" s="76"/>
      <c r="U26" s="76"/>
      <c r="V26" s="76"/>
      <c r="W26" s="69"/>
      <c r="X26" s="77"/>
      <c r="Y26" s="78"/>
      <c r="Z26" s="69"/>
      <c r="AA26" s="69"/>
      <c r="AB26" s="79"/>
      <c r="AC26" s="79"/>
      <c r="AD26" s="73"/>
      <c r="AE26" s="73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80"/>
      <c r="AX26" s="80"/>
      <c r="AY26" s="80"/>
    </row>
    <row r="27" s="71" customFormat="1" customHeight="1" spans="1:51">
      <c r="A27" s="69"/>
      <c r="B27" s="69" t="s">
        <v>188</v>
      </c>
      <c r="C27" s="69" t="s">
        <v>220</v>
      </c>
      <c r="D27" s="69" t="s">
        <v>189</v>
      </c>
      <c r="E27" s="72" t="s">
        <v>378</v>
      </c>
      <c r="F27" s="69" t="s">
        <v>379</v>
      </c>
      <c r="G27" s="73">
        <v>32139</v>
      </c>
      <c r="H27" s="69"/>
      <c r="I27" s="69" t="s">
        <v>380</v>
      </c>
      <c r="J27" s="71" t="s">
        <v>381</v>
      </c>
      <c r="K27" s="69"/>
      <c r="L27" s="69">
        <v>15099266194</v>
      </c>
      <c r="M27" s="73">
        <v>46082</v>
      </c>
      <c r="N27" s="73"/>
      <c r="O27" s="74"/>
      <c r="P27" s="75"/>
      <c r="Q27" s="76"/>
      <c r="R27" s="76"/>
      <c r="S27" s="76"/>
      <c r="T27" s="76"/>
      <c r="U27" s="76"/>
      <c r="V27" s="76"/>
      <c r="W27" s="69"/>
      <c r="X27" s="77"/>
      <c r="Y27" s="78"/>
      <c r="Z27" s="69"/>
      <c r="AA27" s="69"/>
      <c r="AB27" s="79"/>
      <c r="AC27" s="79"/>
      <c r="AD27" s="73"/>
      <c r="AE27" s="73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80"/>
      <c r="AX27" s="80"/>
      <c r="AY27" s="80"/>
    </row>
    <row r="28" s="71" customFormat="1" customHeight="1" spans="1:51">
      <c r="A28" s="69"/>
      <c r="B28" s="69" t="s">
        <v>183</v>
      </c>
      <c r="C28" s="69" t="s">
        <v>220</v>
      </c>
      <c r="D28" s="69" t="s">
        <v>184</v>
      </c>
      <c r="E28" s="72" t="s">
        <v>378</v>
      </c>
      <c r="F28" s="69" t="s">
        <v>379</v>
      </c>
      <c r="G28" s="73">
        <v>32973</v>
      </c>
      <c r="H28" s="69"/>
      <c r="I28" s="69" t="s">
        <v>380</v>
      </c>
      <c r="J28" s="71" t="s">
        <v>381</v>
      </c>
      <c r="K28" s="69"/>
      <c r="L28" s="69">
        <v>15509962752</v>
      </c>
      <c r="M28" s="73">
        <v>46082</v>
      </c>
      <c r="N28" s="73"/>
      <c r="O28" s="74"/>
      <c r="P28" s="75"/>
      <c r="Q28" s="76"/>
      <c r="R28" s="76"/>
      <c r="S28" s="76"/>
      <c r="T28" s="76"/>
      <c r="U28" s="76"/>
      <c r="V28" s="76"/>
      <c r="W28" s="69"/>
      <c r="X28" s="77"/>
      <c r="Y28" s="78"/>
      <c r="Z28" s="69"/>
      <c r="AA28" s="69"/>
      <c r="AB28" s="79"/>
      <c r="AC28" s="79"/>
      <c r="AD28" s="73"/>
      <c r="AE28" s="73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80"/>
      <c r="AX28" s="80"/>
      <c r="AY28" s="80"/>
    </row>
  </sheetData>
  <conditionalFormatting sqref="M1">
    <cfRule type="expression" dxfId="0" priority="93">
      <formula>AND($I1="是",$M1="")</formula>
    </cfRule>
    <cfRule type="expression" dxfId="1" priority="6">
      <formula>$I1="否"</formula>
    </cfRule>
  </conditionalFormatting>
  <conditionalFormatting sqref="N1:P1">
    <cfRule type="expression" dxfId="0" priority="96">
      <formula>AND(人员信息采集!#REF!="非正常",$I1="是",$N1="")</formula>
    </cfRule>
    <cfRule type="expression" dxfId="1" priority="95">
      <formula>AND(人员信息采集!#REF!="正常",$I1="是")</formula>
    </cfRule>
    <cfRule type="expression" dxfId="1" priority="94">
      <formula>$I1="否"</formula>
    </cfRule>
  </conditionalFormatting>
  <conditionalFormatting sqref="T1">
    <cfRule type="expression" dxfId="0" priority="3">
      <formula>AND($Q1="是",$U1="")</formula>
    </cfRule>
  </conditionalFormatting>
  <conditionalFormatting sqref="V2:W2">
    <cfRule type="expression" dxfId="1" priority="91">
      <formula>$R$2="否"</formula>
    </cfRule>
  </conditionalFormatting>
  <conditionalFormatting sqref="AA2">
    <cfRule type="expression" dxfId="1" priority="75">
      <formula>$C$2="居民身份证"</formula>
    </cfRule>
    <cfRule type="expression" dxfId="1" priority="74">
      <formula>$C$2="港澳居民来往内地通行证"</formula>
    </cfRule>
    <cfRule type="expression" dxfId="1" priority="73">
      <formula>$C$2="台湾居民来往大陆通行证"</formula>
    </cfRule>
  </conditionalFormatting>
  <conditionalFormatting sqref="V3:W3">
    <cfRule type="expression" dxfId="1" priority="90">
      <formula>$R$3="否"</formula>
    </cfRule>
  </conditionalFormatting>
  <conditionalFormatting sqref="AA3">
    <cfRule type="expression" dxfId="1" priority="72">
      <formula>$C$3="居民身份证"</formula>
    </cfRule>
    <cfRule type="expression" dxfId="1" priority="71">
      <formula>$C$3="中国护照"</formula>
    </cfRule>
    <cfRule type="expression" dxfId="1" priority="70">
      <formula>$C$3="港澳居民来往内地通行证"</formula>
    </cfRule>
    <cfRule type="expression" dxfId="1" priority="69">
      <formula>$C$3="台湾居民来往大陆通行证"</formula>
    </cfRule>
  </conditionalFormatting>
  <conditionalFormatting sqref="V4:W4">
    <cfRule type="expression" dxfId="1" priority="89">
      <formula>$R$4="否"</formula>
    </cfRule>
  </conditionalFormatting>
  <conditionalFormatting sqref="AA4">
    <cfRule type="expression" dxfId="1" priority="68">
      <formula>$C$4="居民身份证"</formula>
    </cfRule>
    <cfRule type="expression" dxfId="1" priority="67">
      <formula>$C$4="中国护照"</formula>
    </cfRule>
    <cfRule type="expression" dxfId="1" priority="66">
      <formula>$C$4="港澳居民来往内地通行证"</formula>
    </cfRule>
    <cfRule type="expression" dxfId="1" priority="65">
      <formula>$C$4="台湾居民来往大陆通行证"</formula>
    </cfRule>
  </conditionalFormatting>
  <conditionalFormatting sqref="V5:W5">
    <cfRule type="expression" dxfId="1" priority="88">
      <formula>$R$5="否"</formula>
    </cfRule>
  </conditionalFormatting>
  <conditionalFormatting sqref="AA5">
    <cfRule type="expression" dxfId="1" priority="64">
      <formula>$C$5="居民身份证"</formula>
    </cfRule>
    <cfRule type="expression" dxfId="1" priority="63">
      <formula>$C$5="中国护照"</formula>
    </cfRule>
    <cfRule type="expression" dxfId="1" priority="62">
      <formula>$C$5="港澳居民来往内地通行证"</formula>
    </cfRule>
    <cfRule type="expression" dxfId="1" priority="61">
      <formula>$C$5="台湾居民来往大陆通行证"</formula>
    </cfRule>
  </conditionalFormatting>
  <conditionalFormatting sqref="V6:W6">
    <cfRule type="expression" dxfId="1" priority="87">
      <formula>$R$6="否"</formula>
    </cfRule>
  </conditionalFormatting>
  <conditionalFormatting sqref="AA6">
    <cfRule type="expression" dxfId="1" priority="60">
      <formula>$C$6="居民身份证"</formula>
    </cfRule>
    <cfRule type="expression" dxfId="1" priority="59">
      <formula>$C$6="中国护照"</formula>
    </cfRule>
    <cfRule type="expression" dxfId="1" priority="58">
      <formula>$C$6="港澳居民来往内地通行证"</formula>
    </cfRule>
    <cfRule type="expression" dxfId="1" priority="57">
      <formula>$C$6="台湾居民来往大陆通行证"</formula>
    </cfRule>
  </conditionalFormatting>
  <conditionalFormatting sqref="V7:W7">
    <cfRule type="expression" dxfId="1" priority="86">
      <formula>$R$7="否"</formula>
    </cfRule>
  </conditionalFormatting>
  <conditionalFormatting sqref="AA7">
    <cfRule type="expression" dxfId="1" priority="56">
      <formula>$C$7="居民身份证"</formula>
    </cfRule>
    <cfRule type="expression" dxfId="1" priority="55">
      <formula>$C$7="中国护照"</formula>
    </cfRule>
    <cfRule type="expression" dxfId="1" priority="54">
      <formula>$C$7="港澳居民来往内地通行证"</formula>
    </cfRule>
    <cfRule type="expression" dxfId="1" priority="53">
      <formula>$C$7="台湾居民来往大陆通行证"</formula>
    </cfRule>
  </conditionalFormatting>
  <conditionalFormatting sqref="V8:W8">
    <cfRule type="expression" dxfId="1" priority="85">
      <formula>$R$8="否"</formula>
    </cfRule>
  </conditionalFormatting>
  <conditionalFormatting sqref="AA8">
    <cfRule type="expression" dxfId="1" priority="52">
      <formula>$C$8="居民身份证"</formula>
    </cfRule>
    <cfRule type="expression" dxfId="1" priority="51">
      <formula>$C$8="中国护照"</formula>
    </cfRule>
    <cfRule type="expression" dxfId="1" priority="50">
      <formula>$C$8="港澳居民来往内地通行证"</formula>
    </cfRule>
    <cfRule type="expression" dxfId="1" priority="49">
      <formula>$C$8="台湾居民来往大陆通行证"</formula>
    </cfRule>
  </conditionalFormatting>
  <conditionalFormatting sqref="V9:W9">
    <cfRule type="expression" dxfId="1" priority="84">
      <formula>$R$9="否"</formula>
    </cfRule>
  </conditionalFormatting>
  <conditionalFormatting sqref="AA9">
    <cfRule type="expression" dxfId="1" priority="48">
      <formula>$C$9="居民身份证"</formula>
    </cfRule>
    <cfRule type="expression" dxfId="1" priority="47">
      <formula>$C$9="中国护照"</formula>
    </cfRule>
    <cfRule type="expression" dxfId="1" priority="46">
      <formula>$C$9="港澳居民来往内地通行证"</formula>
    </cfRule>
    <cfRule type="expression" dxfId="1" priority="45">
      <formula>$C$9="台湾居民来往大陆通行证"</formula>
    </cfRule>
  </conditionalFormatting>
  <conditionalFormatting sqref="V10:W10">
    <cfRule type="expression" dxfId="1" priority="83">
      <formula>$R$10="否"</formula>
    </cfRule>
  </conditionalFormatting>
  <conditionalFormatting sqref="AA10">
    <cfRule type="expression" dxfId="1" priority="44">
      <formula>$C$10="居民身份证"</formula>
    </cfRule>
    <cfRule type="expression" dxfId="1" priority="43">
      <formula>$C$10="中国护照"</formula>
    </cfRule>
    <cfRule type="expression" dxfId="1" priority="42">
      <formula>$C$10="港澳居民来往内地通行证"</formula>
    </cfRule>
    <cfRule type="expression" dxfId="1" priority="41">
      <formula>$C$10="台湾居民来往大陆通行证"</formula>
    </cfRule>
  </conditionalFormatting>
  <conditionalFormatting sqref="V11:W11">
    <cfRule type="expression" dxfId="1" priority="82">
      <formula>$R$11="否"</formula>
    </cfRule>
  </conditionalFormatting>
  <conditionalFormatting sqref="AA11">
    <cfRule type="expression" dxfId="1" priority="40">
      <formula>$C$11="居民身份证"</formula>
    </cfRule>
    <cfRule type="expression" dxfId="1" priority="39">
      <formula>$C$11="中国护照"</formula>
    </cfRule>
    <cfRule type="expression" dxfId="1" priority="38">
      <formula>$C$11="港澳居民来往内地通行证"</formula>
    </cfRule>
    <cfRule type="expression" dxfId="1" priority="37">
      <formula>$C$11="台湾居民来往大陆通行证"</formula>
    </cfRule>
  </conditionalFormatting>
  <conditionalFormatting sqref="V12:W12">
    <cfRule type="expression" dxfId="1" priority="81">
      <formula>$R$12="否"</formula>
    </cfRule>
  </conditionalFormatting>
  <conditionalFormatting sqref="AA12">
    <cfRule type="expression" dxfId="1" priority="36">
      <formula>$C$12="居民身份证"</formula>
    </cfRule>
    <cfRule type="expression" dxfId="1" priority="35">
      <formula>$C$12="中国护照"</formula>
    </cfRule>
    <cfRule type="expression" dxfId="1" priority="34">
      <formula>$C$12="港澳居民来往内地通行证"</formula>
    </cfRule>
    <cfRule type="expression" dxfId="1" priority="33">
      <formula>$C$12="台湾居民来往大陆通行证"</formula>
    </cfRule>
  </conditionalFormatting>
  <conditionalFormatting sqref="V13:W13">
    <cfRule type="expression" dxfId="1" priority="80">
      <formula>$R$13="否"</formula>
    </cfRule>
  </conditionalFormatting>
  <conditionalFormatting sqref="AA13">
    <cfRule type="expression" dxfId="1" priority="32">
      <formula>$C$13="居民身份证"</formula>
    </cfRule>
    <cfRule type="expression" dxfId="1" priority="31">
      <formula>$C$13="中国护照"</formula>
    </cfRule>
    <cfRule type="expression" dxfId="1" priority="30">
      <formula>$C$13="港澳居民来往内地通行证"</formula>
    </cfRule>
    <cfRule type="expression" dxfId="1" priority="29">
      <formula>$C$13="台湾居民来往大陆通行证"</formula>
    </cfRule>
  </conditionalFormatting>
  <conditionalFormatting sqref="V14:W14">
    <cfRule type="expression" dxfId="1" priority="79">
      <formula>$R$14="否"</formula>
    </cfRule>
  </conditionalFormatting>
  <conditionalFormatting sqref="AA14">
    <cfRule type="expression" dxfId="1" priority="28">
      <formula>$C$14="居民身份证"</formula>
    </cfRule>
    <cfRule type="expression" dxfId="1" priority="27">
      <formula>$C$14="中国护照"</formula>
    </cfRule>
    <cfRule type="expression" dxfId="1" priority="26">
      <formula>$C$14="港澳居民来往内地通行证"</formula>
    </cfRule>
    <cfRule type="expression" dxfId="1" priority="25">
      <formula>$C$14="台湾居民来往大陆通行证"</formula>
    </cfRule>
  </conditionalFormatting>
  <conditionalFormatting sqref="V15:W15">
    <cfRule type="expression" dxfId="1" priority="78">
      <formula>$R$15="否"</formula>
    </cfRule>
  </conditionalFormatting>
  <conditionalFormatting sqref="AA15">
    <cfRule type="expression" dxfId="1" priority="24">
      <formula>$C$15="居民身份证"</formula>
    </cfRule>
    <cfRule type="expression" dxfId="1" priority="23">
      <formula>$C$15="中国护照"</formula>
    </cfRule>
    <cfRule type="expression" dxfId="1" priority="22">
      <formula>$C$15="港澳居民来往内地通行证"</formula>
    </cfRule>
    <cfRule type="expression" dxfId="1" priority="21">
      <formula>$C$15="台湾居民来往大陆通行证"</formula>
    </cfRule>
  </conditionalFormatting>
  <conditionalFormatting sqref="V16:W16">
    <cfRule type="expression" dxfId="1" priority="77">
      <formula>$R$16="否"</formula>
    </cfRule>
  </conditionalFormatting>
  <conditionalFormatting sqref="AA16">
    <cfRule type="expression" dxfId="1" priority="20">
      <formula>$C$16="居民身份证"</formula>
    </cfRule>
    <cfRule type="expression" dxfId="1" priority="19">
      <formula>$C$16="中国护照"</formula>
    </cfRule>
    <cfRule type="expression" dxfId="1" priority="18">
      <formula>$C$16="港澳居民来往内地通行证"</formula>
    </cfRule>
    <cfRule type="expression" dxfId="1" priority="17">
      <formula>$C$16="台湾居民来往大陆通行证"</formula>
    </cfRule>
  </conditionalFormatting>
  <conditionalFormatting sqref="V17:W17">
    <cfRule type="expression" dxfId="1" priority="76">
      <formula>$R$17="否"</formula>
    </cfRule>
  </conditionalFormatting>
  <conditionalFormatting sqref="AA17">
    <cfRule type="expression" dxfId="1" priority="16">
      <formula>$C$17="居民身份证"</formula>
    </cfRule>
    <cfRule type="expression" dxfId="1" priority="15">
      <formula>$C$17="中国护照"</formula>
    </cfRule>
    <cfRule type="expression" dxfId="1" priority="14">
      <formula>$C$17="港澳居民来往内地通行证"</formula>
    </cfRule>
    <cfRule type="expression" dxfId="1" priority="13">
      <formula>$C$17="台湾居民来往大陆通行证"</formula>
    </cfRule>
  </conditionalFormatting>
  <conditionalFormatting sqref="J2:J65536">
    <cfRule type="expression" dxfId="0" priority="2" stopIfTrue="1">
      <formula>I2="其他"</formula>
    </cfRule>
    <cfRule type="expression" dxfId="1" priority="1" stopIfTrue="1">
      <formula>I2&lt;&gt;"其他"</formula>
    </cfRule>
  </conditionalFormatting>
  <conditionalFormatting sqref="L1:L65536">
    <cfRule type="expression" dxfId="0" priority="92">
      <formula>AND($I1="雇员",$L1="")</formula>
    </cfRule>
  </conditionalFormatting>
  <conditionalFormatting sqref="M1:M65536">
    <cfRule type="expression" dxfId="1" priority="10">
      <formula>OR(I1="其他",I1="平台内从业人员")</formula>
    </cfRule>
    <cfRule type="expression" dxfId="0" priority="9">
      <formula>AND(M1="",AND(I1&lt;&gt;"其他",I1&lt;&gt;"平台内从业人员",I1&lt;&gt;""))</formula>
    </cfRule>
  </conditionalFormatting>
  <conditionalFormatting sqref="T2:T65536">
    <cfRule type="expression" dxfId="0" priority="4">
      <formula>AND($Q2="是",$U2="")</formula>
    </cfRule>
  </conditionalFormatting>
  <conditionalFormatting sqref="U1:U65536">
    <cfRule type="expression" dxfId="0" priority="11">
      <formula>AND($Q1="是",$U1="")</formula>
    </cfRule>
  </conditionalFormatting>
  <conditionalFormatting sqref="Y1:Y65536">
    <cfRule type="expression" dxfId="0" priority="7" stopIfTrue="1">
      <formula>AND($X1&gt;0,$Y1="")</formula>
    </cfRule>
  </conditionalFormatting>
  <conditionalFormatting sqref="AB1:AB65536">
    <cfRule type="expression" dxfId="0" priority="99" stopIfTrue="1">
      <formula>AND($C1&lt;&gt;"居民身份证",$C1&lt;&gt;"",$AB1="")</formula>
    </cfRule>
  </conditionalFormatting>
  <conditionalFormatting sqref="AC1:AC65536">
    <cfRule type="expression" dxfId="0" priority="5" stopIfTrue="1">
      <formula>AND($C1&lt;&gt;"居民身份证",$C1&lt;&gt;"",$AC1="")</formula>
    </cfRule>
  </conditionalFormatting>
  <conditionalFormatting sqref="AD1:AD65536">
    <cfRule type="expression" dxfId="0" priority="100">
      <formula>AND($I1="雇员",$C1&lt;&gt;"居民身份证",$C1&lt;&gt;"",$AD1="")</formula>
    </cfRule>
  </conditionalFormatting>
  <conditionalFormatting sqref="AE1:AE65536">
    <cfRule type="expression" dxfId="0" priority="101" stopIfTrue="1">
      <formula>AND($I1="雇员",$C1&lt;&gt;"居民身份证",$C1&lt;&gt;"",$AE1="")</formula>
    </cfRule>
  </conditionalFormatting>
  <conditionalFormatting sqref="AG1:AG65536">
    <cfRule type="expression" dxfId="0" priority="8">
      <formula>AND($AF1&lt;&gt;"",$AG1="")</formula>
    </cfRule>
  </conditionalFormatting>
  <conditionalFormatting sqref="E1:G65536">
    <cfRule type="expression" dxfId="1" priority="12">
      <formula>$C1="居民身份证"</formula>
    </cfRule>
  </conditionalFormatting>
  <conditionalFormatting sqref="N1:P1 N2:N65536">
    <cfRule type="expression" dxfId="0" priority="98">
      <formula>AND(人员信息采集!#REF!="非正常",$I1&lt;&gt;"其他",$I1&lt;&gt;"",$N1="")</formula>
    </cfRule>
    <cfRule type="expression" dxfId="1" priority="97">
      <formula>OR(人员信息采集!#REF!="正常",$I1="其他",$I1="平台内从业人员")</formula>
    </cfRule>
  </conditionalFormatting>
  <conditionalFormatting sqref="AD2:AE65536">
    <cfRule type="expression" dxfId="1" priority="102">
      <formula>OR(AND($I2&lt;&gt;"雇员",$I2&lt;&gt;""),$C2="居民身份证")</formula>
    </cfRule>
  </conditionalFormatting>
  <dataValidations count="32">
    <dataValidation allowBlank="1" showInputMessage="1" showErrorMessage="1" prompt="证件类型为外国护照时，录入证件上的英文姓名，其他证件录入中文姓名&#10;" sqref="B2:B65536"/>
    <dataValidation type="list" allowBlank="1" showInputMessage="1" showErrorMessage="1" sqref="C2:C65536">
      <formula1>证照类型</formula1>
    </dataValidation>
    <dataValidation type="custom" allowBlank="1" showInputMessage="1" showErrorMessage="1" error="您输入的居民身份证号不为18位" prompt="当证件类型为&quot;居民身份证&quot;，请输入18位居民身份证号" sqref="D2:D65536">
      <formula1>IF(C2="居民身份证",(LEN(D2)=18),LEN(D2)&gt;0)</formula1>
    </dataValidation>
    <dataValidation type="list" allowBlank="1" showInputMessage="1" showErrorMessage="1" prompt="证件类型为“居民身份证”时，允许为空。" sqref="E2:E65536">
      <formula1>国籍地区</formula1>
    </dataValidation>
    <dataValidation type="list" allowBlank="1" showInputMessage="1" showErrorMessage="1" prompt="证件类型为“居民身份证”时，允许为空。" sqref="F2:F65536">
      <formula1>"男,女"</formula1>
    </dataValidation>
    <dataValidation allowBlank="1" showInputMessage="1" showErrorMessage="1" prompt="证件类型为“居民身份证”时，允许为空。&#10;请严格按照如下格式填写：2015-02-12" sqref="G2:G65536"/>
    <dataValidation type="list" allowBlank="1" showInputMessage="1" showErrorMessage="1" sqref="H2:H65536">
      <formula1>"享受国家发放的政府特殊津贴的专家、学者,中国科学院、中国工程院院士,否"</formula1>
    </dataValidation>
    <dataValidation type="list" allowBlank="1" showInputMessage="1" showErrorMessage="1" sqref="I2:I65536">
      <formula1>"雇员,保险营销员,证券经纪人,实习学生（全日制学历教育）,平台内从业人员,其他"</formula1>
    </dataValidation>
    <dataValidation type="list" allowBlank="1" showInputMessage="1" showErrorMessage="1" prompt="任职受雇从业类型为“其他”时必须填写" sqref="J2:J65536">
      <formula1>"扣缴申报利息股息红利所得,扣缴申报偶然所得,申报其他所得"</formula1>
    </dataValidation>
    <dataValidation type="list" allowBlank="1" showInputMessage="1" showErrorMessage="1" prompt="任职受雇从业类型为“雇员”，且任职受雇从业日期大于等于2020年7月时可选择" sqref="K2:K65536">
      <formula1>INDIRECT(I2)</formula1>
    </dataValidation>
    <dataValidation allowBlank="1" showInputMessage="1" showErrorMessage="1" prompt="请输入纳税人的手机号码" sqref="L2:L65536"/>
    <dataValidation allowBlank="1" showInputMessage="1" showErrorMessage="1" prompt="当“任职受雇从业类型”为“雇员”、”保险营销员“、”证券经纪人“和“实习学生（全日制学历教育）”时必填写。&#10;请严格按照如下格式填写：2015-12-12。" sqref="M2:M65536"/>
    <dataValidation allowBlank="1" showInputMessage="1" showErrorMessage="1" prompt="请严格按照如下格式填写：2015-12-12" sqref="N2:N65536"/>
    <dataValidation type="list" allowBlank="1" showInputMessage="1" showErrorMessage="1" sqref="O2:O65536">
      <formula1>"否,是"</formula1>
    </dataValidation>
    <dataValidation allowBlank="1" showInputMessage="1" showErrorMessage="1" prompt="请严格按照如下格式填写：2015-12" sqref="P2:P65536"/>
    <dataValidation type="list" allowBlank="1" showInputMessage="1" showErrorMessage="1" prompt="若需要填写”残疾，烈属、孤老“情形及相关信息，请在该纳税人的人员信息编辑页面进行填写。" sqref="T2:T65536">
      <formula1>"残疾证,残疾军人证,伤残人民警察证,残疾消防救援人员证,伤残预备役人员、伤残民兵民工证,因公伤残人员证"</formula1>
    </dataValidation>
    <dataValidation allowBlank="1" showInputMessage="1" showErrorMessage="1" prompt="若需要填写”残疾、烈属、孤老“情形及相关信息，请在该纳税人的人员信息编辑页面进行填写。&#10;" sqref="U2:U65536"/>
    <dataValidation allowBlank="1" showInputMessage="1" showErrorMessage="1" prompt="若需要填写”残疾、烈属、孤老“情形及相关信息，请在该纳税人的人员信息编辑页面进行填写。" sqref="V2:V65536"/>
    <dataValidation type="list" allowBlank="1" showInputMessage="1" showErrorMessage="1" sqref="W2:W65536">
      <formula1>"是,否"</formula1>
    </dataValidation>
    <dataValidation allowBlank="1" showInputMessage="1" showErrorMessage="1" prompt="投资者的个人投资额和投资比例必须同时为空或同时大于0&#10;" sqref="X2:X65536"/>
    <dataValidation type="custom" allowBlank="1" showInputMessage="1" showErrorMessage="1" error="请确认个人投资额是否为空，若不为空则输入的值需要大于0且小于100" prompt="个人投资额不为空时，投资比例必须大于0小于等于100。" sqref="Y2:Y65536">
      <formula1>IF(LEN(X2)=0,LEN(Y2)=0,AND(Y2&gt;0,Y2&lt;=100))</formula1>
    </dataValidation>
    <dataValidation type="list" allowBlank="1" showInputMessage="1" showErrorMessage="1" prompt="证件类型不为“居民身份证”时必填" sqref="AB2:AB65536">
      <formula1>涉税事由</formula1>
    </dataValidation>
    <dataValidation type="list" allowBlank="1" showInputMessage="1" showErrorMessage="1" prompt="证件类型不为“居民身份证”时必填" sqref="AC2:AC65536">
      <formula1>国籍地区</formula1>
    </dataValidation>
    <dataValidation type="list" allowBlank="1" showInputMessage="1" showErrorMessage="1" sqref="AF2:AF65536">
      <formula1>INDIRECT(C2)</formula1>
    </dataValidation>
    <dataValidation allowBlank="1" showInputMessage="1" showErrorMessage="1" prompt="选择了其他证件类型时必填" sqref="AG2:AG65536"/>
    <dataValidation type="list" allowBlank="1" showInputMessage="1" showErrorMessage="1" sqref="AH2:AH65536 AL2:AL65536 AP2:AP65536 AX2:AX65536">
      <formula1>省份</formula1>
    </dataValidation>
    <dataValidation type="custom" allowBlank="1" showInputMessage="1" showErrorMessage="1" error="您输入的电子邮箱不正确" prompt="请输入正确的电子邮箱格式，如123@qq.com" sqref="AT2:AT65536">
      <formula1>COUNTIF(AT2,"?*@?*.?*")</formula1>
    </dataValidation>
    <dataValidation type="list" allowBlank="1" showInputMessage="1" showErrorMessage="1" sqref="AU2:AU65536">
      <formula1>"研究生,大学本科,大学本科以下"</formula1>
    </dataValidation>
    <dataValidation type="list" allowBlank="1" showInputMessage="1" showErrorMessage="1" sqref="AV2:AV65536">
      <formula1>开户银行</formula1>
    </dataValidation>
    <dataValidation type="list" allowBlank="1" showInputMessage="1" showErrorMessage="1" sqref="AY2:AY65536">
      <formula1>"普通,高层"</formula1>
    </dataValidation>
    <dataValidation type="list" allowBlank="1" showInputMessage="1" showErrorMessage="1" prompt="若需要填写”残疾、烈属、孤老“情形及相关信息，请在该纳税人的人员信息编辑页面进行填写。" sqref="Q2:S65536">
      <formula1>"是,否"</formula1>
    </dataValidation>
    <dataValidation allowBlank="1" showInputMessage="1" showErrorMessage="1" prompt="证件类型非”居民身份证“，且“任职受雇从业类型”为“雇员”时，必填。&#10;请严格按照如下格式填写：2015-12-12" sqref="AD2:AE65536"/>
  </dataValidation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B2" sqref="B2:F33"/>
    </sheetView>
  </sheetViews>
  <sheetFormatPr defaultColWidth="9" defaultRowHeight="22.5" customHeight="1"/>
  <cols>
    <col min="1" max="1" width="9" style="61"/>
    <col min="2" max="2" width="12.4166666666667" style="61" customWidth="1"/>
    <col min="3" max="3" width="18.5833333333333" style="61" customWidth="1"/>
    <col min="4" max="5" width="20.25" style="61" customWidth="1"/>
    <col min="6" max="6" width="12.5833333333333" style="62" customWidth="1"/>
    <col min="7" max="7" width="13.9166666666667" style="62" customWidth="1"/>
    <col min="8" max="8" width="15.75" style="62" customWidth="1"/>
    <col min="9" max="9" width="15.5" style="62" customWidth="1"/>
    <col min="10" max="10" width="11" style="62" customWidth="1"/>
    <col min="11" max="11" width="17.75" style="62" customWidth="1"/>
    <col min="12" max="12" width="13.4166666666667" style="62" customWidth="1"/>
    <col min="13" max="13" width="14" style="61" customWidth="1"/>
    <col min="14" max="16384" width="9" style="60"/>
  </cols>
  <sheetData>
    <row r="1" s="60" customFormat="1" customHeight="1" spans="1:13">
      <c r="A1" s="63" t="s">
        <v>328</v>
      </c>
      <c r="B1" s="64" t="s">
        <v>329</v>
      </c>
      <c r="C1" s="65" t="s">
        <v>330</v>
      </c>
      <c r="D1" s="65" t="s">
        <v>331</v>
      </c>
      <c r="E1" s="65" t="s">
        <v>383</v>
      </c>
      <c r="F1" s="66" t="s">
        <v>384</v>
      </c>
      <c r="G1" s="67" t="s">
        <v>385</v>
      </c>
      <c r="H1" s="67" t="s">
        <v>386</v>
      </c>
      <c r="I1" s="67" t="s">
        <v>387</v>
      </c>
      <c r="J1" s="67" t="s">
        <v>380</v>
      </c>
      <c r="K1" s="67" t="s">
        <v>388</v>
      </c>
      <c r="L1" s="67" t="s">
        <v>389</v>
      </c>
      <c r="M1" s="63" t="s">
        <v>14</v>
      </c>
    </row>
    <row r="2" s="60" customFormat="1" customHeight="1" spans="1:13">
      <c r="A2" s="61"/>
      <c r="B2" s="68" t="s">
        <v>106</v>
      </c>
      <c r="C2" s="69" t="s">
        <v>220</v>
      </c>
      <c r="D2" s="68" t="s">
        <v>107</v>
      </c>
      <c r="E2" s="61" t="s">
        <v>390</v>
      </c>
      <c r="F2" s="62">
        <v>8760.4</v>
      </c>
      <c r="G2" s="62"/>
      <c r="H2" s="62"/>
      <c r="I2" s="62"/>
      <c r="J2" s="62"/>
      <c r="K2" s="62"/>
      <c r="L2" s="62"/>
      <c r="M2" s="61"/>
    </row>
    <row r="3" s="60" customFormat="1" customHeight="1" spans="1:13">
      <c r="A3" s="61"/>
      <c r="B3" s="68" t="s">
        <v>62</v>
      </c>
      <c r="C3" s="69" t="s">
        <v>220</v>
      </c>
      <c r="D3" s="68" t="s">
        <v>63</v>
      </c>
      <c r="E3" s="61" t="s">
        <v>390</v>
      </c>
      <c r="F3" s="62">
        <v>6831.68</v>
      </c>
      <c r="G3" s="62"/>
      <c r="H3" s="62"/>
      <c r="I3" s="62"/>
      <c r="J3" s="62"/>
      <c r="K3" s="62"/>
      <c r="L3" s="62"/>
      <c r="M3" s="61"/>
    </row>
    <row r="4" s="60" customFormat="1" customHeight="1" spans="1:13">
      <c r="A4" s="61"/>
      <c r="B4" s="68" t="s">
        <v>47</v>
      </c>
      <c r="C4" s="69" t="s">
        <v>220</v>
      </c>
      <c r="D4" s="68" t="s">
        <v>48</v>
      </c>
      <c r="E4" s="61" t="s">
        <v>390</v>
      </c>
      <c r="F4" s="62">
        <v>6287.13</v>
      </c>
      <c r="G4" s="62"/>
      <c r="H4" s="62"/>
      <c r="I4" s="62"/>
      <c r="J4" s="62"/>
      <c r="K4" s="62"/>
      <c r="L4" s="62"/>
      <c r="M4" s="61"/>
    </row>
    <row r="5" s="60" customFormat="1" customHeight="1" spans="1:13">
      <c r="A5" s="61"/>
      <c r="B5" s="68" t="s">
        <v>47</v>
      </c>
      <c r="C5" s="69" t="s">
        <v>220</v>
      </c>
      <c r="D5" s="68" t="s">
        <v>48</v>
      </c>
      <c r="E5" s="61" t="s">
        <v>390</v>
      </c>
      <c r="F5" s="62">
        <v>6811.88</v>
      </c>
      <c r="G5" s="62"/>
      <c r="H5" s="62"/>
      <c r="I5" s="62"/>
      <c r="J5" s="62"/>
      <c r="K5" s="62"/>
      <c r="L5" s="62"/>
      <c r="M5" s="61"/>
    </row>
    <row r="6" s="60" customFormat="1" customHeight="1" spans="1:13">
      <c r="A6" s="61"/>
      <c r="B6" s="68" t="s">
        <v>162</v>
      </c>
      <c r="C6" s="69" t="s">
        <v>220</v>
      </c>
      <c r="D6" s="68" t="s">
        <v>163</v>
      </c>
      <c r="E6" s="61" t="s">
        <v>390</v>
      </c>
      <c r="F6" s="62">
        <v>17029.7</v>
      </c>
      <c r="G6" s="62"/>
      <c r="H6" s="62"/>
      <c r="I6" s="62"/>
      <c r="J6" s="62"/>
      <c r="K6" s="62"/>
      <c r="L6" s="62"/>
      <c r="M6" s="61"/>
    </row>
    <row r="7" s="60" customFormat="1" customHeight="1" spans="1:13">
      <c r="A7" s="61"/>
      <c r="B7" s="68" t="s">
        <v>96</v>
      </c>
      <c r="C7" s="69" t="s">
        <v>220</v>
      </c>
      <c r="D7" s="68" t="s">
        <v>97</v>
      </c>
      <c r="E7" s="61" t="s">
        <v>390</v>
      </c>
      <c r="F7" s="62">
        <v>7160.4</v>
      </c>
      <c r="G7" s="62"/>
      <c r="H7" s="62"/>
      <c r="I7" s="62"/>
      <c r="J7" s="62"/>
      <c r="K7" s="62"/>
      <c r="L7" s="62"/>
      <c r="M7" s="61"/>
    </row>
    <row r="8" s="60" customFormat="1" customHeight="1" spans="1:13">
      <c r="A8" s="61"/>
      <c r="B8" s="68" t="s">
        <v>122</v>
      </c>
      <c r="C8" s="69" t="s">
        <v>220</v>
      </c>
      <c r="D8" s="68" t="s">
        <v>123</v>
      </c>
      <c r="E8" s="61" t="s">
        <v>390</v>
      </c>
      <c r="F8" s="62">
        <v>17462.38</v>
      </c>
      <c r="G8" s="62"/>
      <c r="H8" s="62"/>
      <c r="I8" s="62"/>
      <c r="J8" s="62"/>
      <c r="K8" s="62"/>
      <c r="L8" s="62"/>
      <c r="M8" s="61"/>
    </row>
    <row r="9" s="60" customFormat="1" customHeight="1" spans="1:13">
      <c r="A9" s="61"/>
      <c r="B9" s="68" t="s">
        <v>79</v>
      </c>
      <c r="C9" s="69" t="s">
        <v>220</v>
      </c>
      <c r="D9" s="68" t="s">
        <v>80</v>
      </c>
      <c r="E9" s="61" t="s">
        <v>390</v>
      </c>
      <c r="F9" s="62">
        <v>7107.92</v>
      </c>
      <c r="G9" s="62"/>
      <c r="H9" s="62"/>
      <c r="I9" s="62"/>
      <c r="J9" s="62"/>
      <c r="K9" s="62"/>
      <c r="L9" s="62"/>
      <c r="M9" s="61"/>
    </row>
    <row r="10" s="60" customFormat="1" customHeight="1" spans="1:13">
      <c r="A10" s="61"/>
      <c r="B10" s="68" t="s">
        <v>117</v>
      </c>
      <c r="C10" s="69" t="s">
        <v>220</v>
      </c>
      <c r="D10" s="68" t="s">
        <v>118</v>
      </c>
      <c r="E10" s="61" t="s">
        <v>390</v>
      </c>
      <c r="F10" s="62">
        <v>17425.74</v>
      </c>
      <c r="G10" s="62"/>
      <c r="H10" s="62"/>
      <c r="I10" s="62"/>
      <c r="J10" s="62"/>
      <c r="K10" s="62"/>
      <c r="L10" s="62"/>
      <c r="M10" s="61"/>
    </row>
    <row r="11" s="60" customFormat="1" customHeight="1" spans="1:13">
      <c r="A11" s="61"/>
      <c r="B11" s="68" t="s">
        <v>41</v>
      </c>
      <c r="C11" s="69" t="s">
        <v>220</v>
      </c>
      <c r="D11" s="68" t="s">
        <v>42</v>
      </c>
      <c r="E11" s="61" t="s">
        <v>390</v>
      </c>
      <c r="F11" s="62">
        <v>6248.51</v>
      </c>
      <c r="G11" s="62"/>
      <c r="H11" s="62"/>
      <c r="I11" s="62"/>
      <c r="J11" s="62"/>
      <c r="K11" s="62"/>
      <c r="L11" s="62"/>
      <c r="M11" s="61"/>
    </row>
    <row r="12" s="60" customFormat="1" customHeight="1" spans="1:13">
      <c r="A12" s="61"/>
      <c r="B12" s="68" t="s">
        <v>173</v>
      </c>
      <c r="C12" s="69" t="s">
        <v>220</v>
      </c>
      <c r="D12" s="68" t="s">
        <v>174</v>
      </c>
      <c r="E12" s="61" t="s">
        <v>390</v>
      </c>
      <c r="F12" s="62">
        <v>14681.19</v>
      </c>
      <c r="G12" s="62"/>
      <c r="H12" s="62"/>
      <c r="I12" s="62"/>
      <c r="J12" s="62"/>
      <c r="K12" s="62"/>
      <c r="L12" s="62"/>
      <c r="M12" s="61"/>
    </row>
    <row r="13" s="60" customFormat="1" customHeight="1" spans="1:13">
      <c r="A13" s="61"/>
      <c r="B13" s="68" t="s">
        <v>178</v>
      </c>
      <c r="C13" s="69" t="s">
        <v>220</v>
      </c>
      <c r="D13" s="68" t="s">
        <v>179</v>
      </c>
      <c r="E13" s="61" t="s">
        <v>390</v>
      </c>
      <c r="F13" s="62">
        <v>23762.38</v>
      </c>
      <c r="G13" s="62"/>
      <c r="H13" s="62"/>
      <c r="I13" s="62"/>
      <c r="J13" s="62"/>
      <c r="K13" s="62"/>
      <c r="L13" s="62"/>
      <c r="M13" s="61"/>
    </row>
    <row r="14" s="60" customFormat="1" customHeight="1" spans="1:13">
      <c r="A14" s="61"/>
      <c r="B14" s="68" t="s">
        <v>117</v>
      </c>
      <c r="C14" s="69" t="s">
        <v>220</v>
      </c>
      <c r="D14" s="68" t="s">
        <v>118</v>
      </c>
      <c r="E14" s="61" t="s">
        <v>390</v>
      </c>
      <c r="F14" s="62">
        <v>6407.92</v>
      </c>
      <c r="G14" s="62"/>
      <c r="H14" s="62"/>
      <c r="I14" s="62"/>
      <c r="J14" s="62"/>
      <c r="K14" s="62"/>
      <c r="L14" s="62"/>
      <c r="M14" s="61"/>
    </row>
    <row r="15" s="60" customFormat="1" customHeight="1" spans="1:13">
      <c r="A15" s="61"/>
      <c r="B15" s="68" t="s">
        <v>112</v>
      </c>
      <c r="C15" s="69" t="s">
        <v>220</v>
      </c>
      <c r="D15" s="68" t="s">
        <v>113</v>
      </c>
      <c r="E15" s="61" t="s">
        <v>390</v>
      </c>
      <c r="F15" s="62">
        <v>33643.56</v>
      </c>
      <c r="G15" s="62"/>
      <c r="H15" s="62"/>
      <c r="I15" s="62"/>
      <c r="J15" s="62"/>
      <c r="K15" s="62"/>
      <c r="L15" s="62"/>
      <c r="M15" s="61"/>
    </row>
    <row r="16" s="60" customFormat="1" customHeight="1" spans="1:13">
      <c r="A16" s="61"/>
      <c r="B16" s="68" t="s">
        <v>67</v>
      </c>
      <c r="C16" s="69" t="s">
        <v>220</v>
      </c>
      <c r="D16" s="68" t="s">
        <v>273</v>
      </c>
      <c r="E16" s="61" t="s">
        <v>390</v>
      </c>
      <c r="F16" s="62">
        <v>13307.92</v>
      </c>
      <c r="G16" s="62"/>
      <c r="H16" s="62"/>
      <c r="I16" s="62"/>
      <c r="J16" s="62"/>
      <c r="K16" s="62"/>
      <c r="L16" s="62"/>
      <c r="M16" s="61"/>
    </row>
    <row r="17" s="60" customFormat="1" customHeight="1" spans="1:13">
      <c r="A17" s="61"/>
      <c r="B17" s="68" t="s">
        <v>157</v>
      </c>
      <c r="C17" s="69" t="s">
        <v>220</v>
      </c>
      <c r="D17" s="68" t="s">
        <v>158</v>
      </c>
      <c r="E17" s="61" t="s">
        <v>390</v>
      </c>
      <c r="F17" s="62">
        <v>14413.86</v>
      </c>
      <c r="G17" s="62"/>
      <c r="H17" s="62"/>
      <c r="I17" s="62"/>
      <c r="J17" s="62"/>
      <c r="K17" s="62"/>
      <c r="L17" s="62"/>
      <c r="M17" s="61"/>
    </row>
    <row r="18" s="60" customFormat="1" customHeight="1" spans="1:13">
      <c r="A18" s="61"/>
      <c r="B18" s="68" t="s">
        <v>127</v>
      </c>
      <c r="C18" s="69" t="s">
        <v>220</v>
      </c>
      <c r="D18" s="68" t="s">
        <v>128</v>
      </c>
      <c r="E18" s="61" t="s">
        <v>390</v>
      </c>
      <c r="F18" s="62">
        <v>44039.6</v>
      </c>
      <c r="G18" s="62"/>
      <c r="H18" s="62"/>
      <c r="I18" s="62"/>
      <c r="J18" s="62"/>
      <c r="K18" s="62"/>
      <c r="L18" s="62"/>
      <c r="M18" s="61"/>
    </row>
    <row r="19" s="60" customFormat="1" customHeight="1" spans="1:13">
      <c r="A19" s="61"/>
      <c r="B19" s="68" t="s">
        <v>53</v>
      </c>
      <c r="C19" s="69" t="s">
        <v>220</v>
      </c>
      <c r="D19" s="68" t="s">
        <v>54</v>
      </c>
      <c r="E19" s="61" t="s">
        <v>390</v>
      </c>
      <c r="F19" s="62">
        <v>6039.6</v>
      </c>
      <c r="G19" s="62"/>
      <c r="H19" s="62"/>
      <c r="I19" s="62"/>
      <c r="J19" s="62"/>
      <c r="K19" s="62"/>
      <c r="L19" s="62"/>
      <c r="M19" s="61"/>
    </row>
    <row r="20" customHeight="1" spans="1:13">
      <c r="B20" s="68" t="s">
        <v>151</v>
      </c>
      <c r="C20" s="69" t="s">
        <v>220</v>
      </c>
      <c r="D20" s="68" t="s">
        <v>152</v>
      </c>
      <c r="E20" s="61" t="s">
        <v>390</v>
      </c>
      <c r="F20" s="62">
        <v>15580.2</v>
      </c>
    </row>
    <row r="21" customHeight="1" spans="1:13">
      <c r="B21" s="68" t="s">
        <v>101</v>
      </c>
      <c r="C21" s="69" t="s">
        <v>220</v>
      </c>
      <c r="D21" s="68" t="s">
        <v>102</v>
      </c>
      <c r="E21" s="61" t="s">
        <v>390</v>
      </c>
      <c r="F21" s="62">
        <v>7227.72</v>
      </c>
    </row>
    <row r="22" customHeight="1" spans="1:13">
      <c r="B22" s="68" t="s">
        <v>136</v>
      </c>
      <c r="C22" s="69" t="s">
        <v>220</v>
      </c>
      <c r="D22" s="68" t="s">
        <v>137</v>
      </c>
      <c r="E22" s="61" t="s">
        <v>390</v>
      </c>
      <c r="F22" s="62">
        <v>13025.74</v>
      </c>
    </row>
    <row r="23" customHeight="1" spans="1:13">
      <c r="B23" s="68" t="s">
        <v>143</v>
      </c>
      <c r="C23" s="69" t="s">
        <v>220</v>
      </c>
      <c r="D23" s="68" t="s">
        <v>144</v>
      </c>
      <c r="E23" s="61" t="s">
        <v>390</v>
      </c>
      <c r="F23" s="62">
        <v>6594.06</v>
      </c>
    </row>
    <row r="24" customHeight="1" spans="1:13">
      <c r="B24" s="68" t="s">
        <v>167</v>
      </c>
      <c r="C24" s="69" t="s">
        <v>220</v>
      </c>
      <c r="D24" s="68" t="s">
        <v>168</v>
      </c>
      <c r="E24" s="61" t="s">
        <v>390</v>
      </c>
      <c r="F24" s="62">
        <v>7027.72</v>
      </c>
    </row>
    <row r="25" customHeight="1" spans="1:13">
      <c r="B25" s="68" t="s">
        <v>19</v>
      </c>
      <c r="C25" s="69" t="s">
        <v>220</v>
      </c>
      <c r="D25" s="68" t="s">
        <v>20</v>
      </c>
      <c r="E25" s="61" t="s">
        <v>390</v>
      </c>
      <c r="F25" s="62">
        <v>5984.16</v>
      </c>
    </row>
    <row r="26" customHeight="1" spans="1:13">
      <c r="B26" s="68" t="s">
        <v>84</v>
      </c>
      <c r="C26" s="69" t="s">
        <v>220</v>
      </c>
      <c r="D26" s="68" t="s">
        <v>85</v>
      </c>
      <c r="E26" s="61" t="s">
        <v>390</v>
      </c>
      <c r="F26" s="62">
        <v>6788.12</v>
      </c>
    </row>
    <row r="27" customHeight="1" spans="1:13">
      <c r="B27" s="68" t="s">
        <v>73</v>
      </c>
      <c r="C27" s="69" t="s">
        <v>220</v>
      </c>
      <c r="D27" s="68" t="s">
        <v>74</v>
      </c>
      <c r="E27" s="61" t="s">
        <v>390</v>
      </c>
      <c r="F27" s="62">
        <v>6812.87</v>
      </c>
    </row>
    <row r="28" customHeight="1" spans="1:13">
      <c r="B28" s="68" t="s">
        <v>28</v>
      </c>
      <c r="C28" s="69" t="s">
        <v>220</v>
      </c>
      <c r="D28" s="68" t="s">
        <v>29</v>
      </c>
      <c r="E28" s="61" t="s">
        <v>390</v>
      </c>
      <c r="F28" s="62">
        <v>11881.19</v>
      </c>
    </row>
    <row r="29" customHeight="1" spans="1:13">
      <c r="B29" s="68" t="s">
        <v>53</v>
      </c>
      <c r="C29" s="69" t="s">
        <v>220</v>
      </c>
      <c r="D29" s="68" t="s">
        <v>54</v>
      </c>
      <c r="E29" s="61" t="s">
        <v>390</v>
      </c>
      <c r="F29" s="62">
        <v>6831.68</v>
      </c>
    </row>
    <row r="30" customHeight="1" spans="1:13">
      <c r="B30" s="68" t="s">
        <v>73</v>
      </c>
      <c r="C30" s="69" t="s">
        <v>220</v>
      </c>
      <c r="D30" s="68" t="s">
        <v>74</v>
      </c>
      <c r="E30" s="61" t="s">
        <v>390</v>
      </c>
      <c r="F30" s="62">
        <v>6725.74</v>
      </c>
    </row>
    <row r="31" customHeight="1" spans="1:13">
      <c r="B31" s="68" t="s">
        <v>188</v>
      </c>
      <c r="C31" s="69" t="s">
        <v>220</v>
      </c>
      <c r="D31" s="68" t="s">
        <v>189</v>
      </c>
      <c r="E31" s="61" t="s">
        <v>390</v>
      </c>
      <c r="F31" s="62">
        <v>5940.59</v>
      </c>
    </row>
    <row r="32" customHeight="1" spans="1:13">
      <c r="B32" s="68" t="s">
        <v>183</v>
      </c>
      <c r="C32" s="69" t="s">
        <v>220</v>
      </c>
      <c r="D32" s="68" t="s">
        <v>184</v>
      </c>
      <c r="E32" s="61" t="s">
        <v>390</v>
      </c>
      <c r="F32" s="62">
        <v>18118.81</v>
      </c>
    </row>
    <row r="33" customHeight="1" spans="2:6">
      <c r="B33" s="68" t="s">
        <v>127</v>
      </c>
      <c r="C33" s="69" t="s">
        <v>220</v>
      </c>
      <c r="D33" s="68" t="s">
        <v>128</v>
      </c>
      <c r="E33" s="61" t="s">
        <v>390</v>
      </c>
      <c r="F33" s="62">
        <v>43643.56</v>
      </c>
    </row>
  </sheetData>
  <dataValidations count="11">
    <dataValidation type="list" allowBlank="1" showInputMessage="1" showErrorMessage="1" sqref="C2:C18">
      <formula1>证照类型</formula1>
    </dataValidation>
    <dataValidation type="list" allowBlank="1" showInputMessage="1" showErrorMessage="1" sqref="C19:C65536">
      <formula1>证件类型</formula1>
    </dataValidation>
    <dataValidation type="list" allowBlank="1" showInputMessage="1" showErrorMessage="1" sqref="E2:E65536">
      <formula1>所得项目</formula1>
    </dataValidation>
    <dataValidation type="decimal" operator="greaterThan" allowBlank="1" showInputMessage="1" showErrorMessage="1" error="收入必须大于0" sqref="F1:F65536">
      <formula1>0</formula1>
    </dataValidation>
    <dataValidation type="decimal" operator="between" allowBlank="1" showInputMessage="1" showErrorMessage="1" error="不能小于0，且不能大于收入" sqref="G1:G65536">
      <formula1>0</formula1>
      <formula2>F1</formula2>
    </dataValidation>
    <dataValidation type="decimal" operator="greaterThanOrEqual" allowBlank="1" showInputMessage="1" showErrorMessage="1" sqref="H2:H65536">
      <formula1>0</formula1>
    </dataValidation>
    <dataValidation type="decimal" operator="greaterThanOrEqual" allowBlank="1" showInputMessage="1" showErrorMessage="1" prompt="自2024年1月属期起，不支持填报；之前属期仅试点地区可填报" sqref="I2:I65536">
      <formula1>0</formula1>
    </dataValidation>
    <dataValidation type="decimal" operator="between" allowBlank="1" showInputMessage="1" showErrorMessage="1" error="不能小于0，且不能大于收入" sqref="J1:J65536">
      <formula1>0</formula1>
      <formula2>F1</formula2>
    </dataValidation>
    <dataValidation type="decimal" operator="between" allowBlank="1" showInputMessage="1" showErrorMessage="1" error="不能小于0，且不能大于收入" sqref="K1:K65536">
      <formula1>0</formula1>
      <formula2>F1</formula2>
    </dataValidation>
    <dataValidation type="decimal" operator="between" allowBlank="1" showInputMessage="1" showErrorMessage="1" error="不能小于0，且不能大于收入" sqref="L1:L65536">
      <formula1>0</formula1>
      <formula2>F1</formula2>
    </dataValidation>
    <dataValidation allowBlank="1" showInputMessage="1" showErrorMessage="1" promptTitle="提示" prompt="填写【其他】时，需写明具体扣除项目的名称" sqref="M2:M65536"/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3"/>
  <sheetViews>
    <sheetView topLeftCell="B1" workbookViewId="0">
      <selection activeCell="I2" sqref="I2"/>
    </sheetView>
  </sheetViews>
  <sheetFormatPr defaultColWidth="9" defaultRowHeight="14" customHeight="1"/>
  <cols>
    <col min="1" max="4" width="9" style="53"/>
    <col min="5" max="5" width="12.6333333333333" style="52" customWidth="1"/>
    <col min="6" max="6" width="11.725" style="52" customWidth="1"/>
    <col min="7" max="7" width="9" style="52"/>
    <col min="8" max="8" width="16.125" style="54" customWidth="1"/>
    <col min="9" max="9" width="9" style="54"/>
    <col min="10" max="10" width="13.45" style="54" customWidth="1"/>
    <col min="11" max="12" width="18" style="54" hidden="1" customWidth="1"/>
    <col min="13" max="13" width="15.1833333333333" style="54" hidden="1" customWidth="1"/>
    <col min="14" max="15" width="13.1833333333333" style="54" hidden="1" customWidth="1"/>
    <col min="16" max="16" width="13.725" style="54" hidden="1" customWidth="1"/>
    <col min="17" max="22" width="17.6333333333333" style="54" hidden="1" customWidth="1"/>
    <col min="23" max="23" width="18.6333333333333" style="54" hidden="1" customWidth="1"/>
    <col min="24" max="25" width="12.45" style="54" hidden="1" customWidth="1"/>
    <col min="26" max="26" width="14.45" style="54" hidden="1" customWidth="1"/>
    <col min="27" max="27" width="15.1833333333333" style="54" hidden="1" customWidth="1"/>
    <col min="28" max="28" width="18.6333333333333" style="54" hidden="1" customWidth="1"/>
    <col min="29" max="29" width="14.725" style="54" hidden="1" customWidth="1"/>
    <col min="30" max="30" width="14.8166666666667" style="54" hidden="1" customWidth="1"/>
    <col min="31" max="31" width="18" style="54" hidden="1" customWidth="1"/>
    <col min="32" max="32" width="19.6333333333333" style="54" hidden="1" customWidth="1"/>
    <col min="33" max="33" width="23.0916666666667" style="54" hidden="1" customWidth="1"/>
    <col min="34" max="34" width="15.6333333333333" style="54" hidden="1" customWidth="1"/>
    <col min="35" max="35" width="12.3666666666667" style="54" hidden="1" customWidth="1"/>
    <col min="36" max="38" width="18" style="54" hidden="1" customWidth="1"/>
    <col min="39" max="40" width="22.1833333333333" style="54" hidden="1" customWidth="1"/>
    <col min="41" max="41" width="17.9083333333333" style="54" hidden="1" customWidth="1"/>
    <col min="42" max="42" width="9" style="55" hidden="1" customWidth="1"/>
    <col min="43" max="43" width="12.2666666666667" style="54" hidden="1" customWidth="1"/>
    <col min="44" max="44" width="12.725" style="54" hidden="1" customWidth="1"/>
    <col min="45" max="45" width="12.6333333333333" style="54" hidden="1" customWidth="1"/>
    <col min="46" max="46" width="14.2666666666667" style="54" hidden="1" customWidth="1"/>
    <col min="47" max="47" width="15.6333333333333" style="54" hidden="1" customWidth="1"/>
    <col min="48" max="48" width="17.725" style="54" customWidth="1"/>
    <col min="49" max="49" width="9" style="53"/>
    <col min="50" max="50" width="11.5" style="52"/>
    <col min="51" max="16384" width="9" style="52"/>
  </cols>
  <sheetData>
    <row r="1" s="52" customFormat="1" ht="13.5" spans="1:50">
      <c r="A1" s="56" t="s">
        <v>328</v>
      </c>
      <c r="B1" s="56" t="s">
        <v>2</v>
      </c>
      <c r="C1" s="56" t="s">
        <v>208</v>
      </c>
      <c r="D1" s="56" t="s">
        <v>209</v>
      </c>
      <c r="E1" s="57" t="s">
        <v>391</v>
      </c>
      <c r="F1" s="57" t="s">
        <v>392</v>
      </c>
      <c r="G1" s="57" t="s">
        <v>218</v>
      </c>
      <c r="H1" s="58" t="s">
        <v>393</v>
      </c>
      <c r="I1" s="58" t="s">
        <v>394</v>
      </c>
      <c r="J1" s="58" t="s">
        <v>395</v>
      </c>
      <c r="K1" s="58" t="s">
        <v>396</v>
      </c>
      <c r="L1" s="58" t="s">
        <v>397</v>
      </c>
      <c r="M1" s="58" t="s">
        <v>398</v>
      </c>
      <c r="N1" s="58" t="s">
        <v>399</v>
      </c>
      <c r="O1" s="58" t="s">
        <v>400</v>
      </c>
      <c r="P1" s="58" t="s">
        <v>401</v>
      </c>
      <c r="Q1" s="58" t="s">
        <v>402</v>
      </c>
      <c r="R1" s="58" t="s">
        <v>403</v>
      </c>
      <c r="S1" s="58" t="s">
        <v>404</v>
      </c>
      <c r="T1" s="58" t="s">
        <v>405</v>
      </c>
      <c r="U1" s="58" t="s">
        <v>406</v>
      </c>
      <c r="V1" s="58" t="s">
        <v>407</v>
      </c>
      <c r="W1" s="58" t="s">
        <v>408</v>
      </c>
      <c r="X1" s="58" t="s">
        <v>409</v>
      </c>
      <c r="Y1" s="58" t="s">
        <v>410</v>
      </c>
      <c r="Z1" s="58" t="s">
        <v>411</v>
      </c>
      <c r="AA1" s="58" t="s">
        <v>412</v>
      </c>
      <c r="AB1" s="58" t="s">
        <v>413</v>
      </c>
      <c r="AC1" s="58" t="s">
        <v>414</v>
      </c>
      <c r="AD1" s="58" t="s">
        <v>415</v>
      </c>
      <c r="AE1" s="58" t="s">
        <v>416</v>
      </c>
      <c r="AF1" s="58" t="s">
        <v>417</v>
      </c>
      <c r="AG1" s="58" t="s">
        <v>418</v>
      </c>
      <c r="AH1" s="58" t="s">
        <v>419</v>
      </c>
      <c r="AI1" s="58" t="s">
        <v>420</v>
      </c>
      <c r="AJ1" s="58" t="s">
        <v>421</v>
      </c>
      <c r="AK1" s="58" t="s">
        <v>422</v>
      </c>
      <c r="AL1" s="58" t="s">
        <v>423</v>
      </c>
      <c r="AM1" s="58" t="s">
        <v>424</v>
      </c>
      <c r="AN1" s="58" t="s">
        <v>425</v>
      </c>
      <c r="AO1" s="58" t="s">
        <v>426</v>
      </c>
      <c r="AP1" s="59" t="s">
        <v>215</v>
      </c>
      <c r="AQ1" s="58" t="s">
        <v>427</v>
      </c>
      <c r="AR1" s="58" t="s">
        <v>428</v>
      </c>
      <c r="AS1" s="58" t="s">
        <v>429</v>
      </c>
      <c r="AT1" s="58" t="s">
        <v>430</v>
      </c>
      <c r="AU1" s="58" t="s">
        <v>431</v>
      </c>
      <c r="AV1" s="58" t="s">
        <v>432</v>
      </c>
      <c r="AW1" s="56" t="s">
        <v>14</v>
      </c>
    </row>
    <row r="2" s="52" customFormat="1" ht="13.5" spans="1:50">
      <c r="A2" s="53" t="s">
        <v>433</v>
      </c>
      <c r="B2" s="53" t="s">
        <v>122</v>
      </c>
      <c r="C2" s="53" t="s">
        <v>220</v>
      </c>
      <c r="D2" s="53" t="s">
        <v>123</v>
      </c>
      <c r="E2" s="53" t="s">
        <v>434</v>
      </c>
      <c r="F2" s="53" t="s">
        <v>435</v>
      </c>
      <c r="G2" s="53" t="s">
        <v>390</v>
      </c>
      <c r="H2" s="54">
        <v>17462.38</v>
      </c>
      <c r="I2" s="54">
        <v>3492.48</v>
      </c>
      <c r="J2" s="54">
        <v>0</v>
      </c>
      <c r="K2" s="54">
        <v>0</v>
      </c>
      <c r="L2" s="54">
        <v>0</v>
      </c>
      <c r="M2" s="54">
        <v>0</v>
      </c>
      <c r="N2" s="54">
        <v>0</v>
      </c>
      <c r="O2" s="54">
        <v>0</v>
      </c>
      <c r="P2" s="54">
        <v>0</v>
      </c>
      <c r="Q2" s="54">
        <v>0</v>
      </c>
      <c r="R2" s="54">
        <v>0</v>
      </c>
      <c r="S2" s="54">
        <v>0</v>
      </c>
      <c r="T2" s="54">
        <v>0</v>
      </c>
      <c r="U2" s="54">
        <v>0</v>
      </c>
      <c r="V2" s="54">
        <v>0</v>
      </c>
      <c r="W2" s="54">
        <v>0</v>
      </c>
      <c r="X2" s="54">
        <v>17462.38</v>
      </c>
      <c r="Y2" s="54">
        <v>0</v>
      </c>
      <c r="Z2" s="54">
        <v>0</v>
      </c>
      <c r="AA2" s="54">
        <v>0</v>
      </c>
      <c r="AB2" s="54">
        <v>0</v>
      </c>
      <c r="AC2" s="54">
        <v>0</v>
      </c>
      <c r="AD2" s="54">
        <v>0</v>
      </c>
      <c r="AE2" s="54">
        <v>0</v>
      </c>
      <c r="AF2" s="54">
        <v>0</v>
      </c>
      <c r="AG2" s="54">
        <v>0</v>
      </c>
      <c r="AH2" s="54">
        <v>0</v>
      </c>
      <c r="AI2" s="54">
        <v>0</v>
      </c>
      <c r="AJ2" s="54">
        <v>0</v>
      </c>
      <c r="AK2" s="54">
        <v>0</v>
      </c>
      <c r="AL2" s="54">
        <v>0</v>
      </c>
      <c r="AM2" s="54">
        <v>0</v>
      </c>
      <c r="AN2" s="54">
        <v>0</v>
      </c>
      <c r="AO2" s="54">
        <v>13969.9</v>
      </c>
      <c r="AP2" s="55">
        <v>0.2</v>
      </c>
      <c r="AQ2" s="54">
        <v>0</v>
      </c>
      <c r="AR2" s="54">
        <v>2793.98</v>
      </c>
      <c r="AS2" s="54">
        <v>0</v>
      </c>
      <c r="AT2" s="54">
        <v>2793.98</v>
      </c>
      <c r="AU2" s="54">
        <v>0</v>
      </c>
      <c r="AV2" s="54">
        <v>2793.98</v>
      </c>
      <c r="AW2" s="53" t="s">
        <v>433</v>
      </c>
    </row>
    <row r="3" s="52" customFormat="1" ht="13.5" spans="1:50">
      <c r="A3" s="53" t="s">
        <v>433</v>
      </c>
      <c r="B3" s="53" t="s">
        <v>41</v>
      </c>
      <c r="C3" s="53" t="s">
        <v>220</v>
      </c>
      <c r="D3" s="53" t="s">
        <v>42</v>
      </c>
      <c r="E3" s="53" t="s">
        <v>434</v>
      </c>
      <c r="F3" s="53" t="s">
        <v>435</v>
      </c>
      <c r="G3" s="53" t="s">
        <v>390</v>
      </c>
      <c r="H3" s="54">
        <v>6248.51</v>
      </c>
      <c r="I3" s="54">
        <v>1249.7</v>
      </c>
      <c r="J3" s="54">
        <v>0</v>
      </c>
      <c r="K3" s="54">
        <v>0</v>
      </c>
      <c r="L3" s="54">
        <v>0</v>
      </c>
      <c r="M3" s="54">
        <v>0</v>
      </c>
      <c r="N3" s="54">
        <v>0</v>
      </c>
      <c r="O3" s="54">
        <v>0</v>
      </c>
      <c r="P3" s="54">
        <v>0</v>
      </c>
      <c r="Q3" s="54">
        <v>0</v>
      </c>
      <c r="R3" s="54">
        <v>0</v>
      </c>
      <c r="S3" s="54">
        <v>0</v>
      </c>
      <c r="T3" s="54">
        <v>0</v>
      </c>
      <c r="U3" s="54">
        <v>0</v>
      </c>
      <c r="V3" s="54">
        <v>0</v>
      </c>
      <c r="W3" s="54">
        <v>0</v>
      </c>
      <c r="X3" s="54">
        <v>6248.51</v>
      </c>
      <c r="Y3" s="54">
        <v>0</v>
      </c>
      <c r="Z3" s="54">
        <v>0</v>
      </c>
      <c r="AA3" s="54">
        <v>0</v>
      </c>
      <c r="AB3" s="54">
        <v>0</v>
      </c>
      <c r="AC3" s="54">
        <v>0</v>
      </c>
      <c r="AD3" s="54">
        <v>0</v>
      </c>
      <c r="AE3" s="54">
        <v>0</v>
      </c>
      <c r="AF3" s="54">
        <v>0</v>
      </c>
      <c r="AG3" s="54">
        <v>0</v>
      </c>
      <c r="AH3" s="54">
        <v>0</v>
      </c>
      <c r="AI3" s="54">
        <v>0</v>
      </c>
      <c r="AJ3" s="54">
        <v>0</v>
      </c>
      <c r="AK3" s="54">
        <v>0</v>
      </c>
      <c r="AL3" s="54">
        <v>0</v>
      </c>
      <c r="AM3" s="54">
        <v>0</v>
      </c>
      <c r="AN3" s="54">
        <v>0</v>
      </c>
      <c r="AO3" s="54">
        <v>4998.81</v>
      </c>
      <c r="AP3" s="55">
        <v>0.2</v>
      </c>
      <c r="AQ3" s="54">
        <v>0</v>
      </c>
      <c r="AR3" s="54">
        <v>999.76</v>
      </c>
      <c r="AS3" s="54">
        <v>0</v>
      </c>
      <c r="AT3" s="54">
        <v>999.76</v>
      </c>
      <c r="AU3" s="54">
        <v>0</v>
      </c>
      <c r="AV3" s="54">
        <v>999.76</v>
      </c>
      <c r="AW3" s="53" t="s">
        <v>433</v>
      </c>
    </row>
    <row r="4" s="52" customFormat="1" ht="13.5" spans="1:50">
      <c r="A4" s="53" t="s">
        <v>433</v>
      </c>
      <c r="B4" s="53" t="s">
        <v>162</v>
      </c>
      <c r="C4" s="53" t="s">
        <v>220</v>
      </c>
      <c r="D4" s="53" t="s">
        <v>163</v>
      </c>
      <c r="E4" s="53" t="s">
        <v>434</v>
      </c>
      <c r="F4" s="53" t="s">
        <v>435</v>
      </c>
      <c r="G4" s="53" t="s">
        <v>390</v>
      </c>
      <c r="H4" s="54">
        <v>17029.7</v>
      </c>
      <c r="I4" s="54">
        <v>3405.94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0</v>
      </c>
      <c r="U4" s="54">
        <v>0</v>
      </c>
      <c r="V4" s="54">
        <v>0</v>
      </c>
      <c r="W4" s="54">
        <v>0</v>
      </c>
      <c r="X4" s="54">
        <v>17029.7</v>
      </c>
      <c r="Y4" s="54">
        <v>0</v>
      </c>
      <c r="Z4" s="54">
        <v>0</v>
      </c>
      <c r="AA4" s="54">
        <v>0</v>
      </c>
      <c r="AB4" s="54">
        <v>0</v>
      </c>
      <c r="AC4" s="54">
        <v>0</v>
      </c>
      <c r="AD4" s="54">
        <v>0</v>
      </c>
      <c r="AE4" s="54">
        <v>0</v>
      </c>
      <c r="AF4" s="54">
        <v>0</v>
      </c>
      <c r="AG4" s="54">
        <v>0</v>
      </c>
      <c r="AH4" s="54">
        <v>0</v>
      </c>
      <c r="AI4" s="54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54">
        <v>13623.76</v>
      </c>
      <c r="AP4" s="55">
        <v>0.2</v>
      </c>
      <c r="AQ4" s="54">
        <v>0</v>
      </c>
      <c r="AR4" s="54">
        <v>2724.75</v>
      </c>
      <c r="AS4" s="54">
        <v>0</v>
      </c>
      <c r="AT4" s="54">
        <v>2724.75</v>
      </c>
      <c r="AU4" s="54">
        <v>0</v>
      </c>
      <c r="AV4" s="54">
        <v>2724.75</v>
      </c>
      <c r="AW4" s="53" t="s">
        <v>433</v>
      </c>
    </row>
    <row r="5" s="52" customFormat="1" ht="13.5" spans="1:50">
      <c r="A5" s="53" t="s">
        <v>433</v>
      </c>
      <c r="B5" s="53" t="s">
        <v>173</v>
      </c>
      <c r="C5" s="53" t="s">
        <v>220</v>
      </c>
      <c r="D5" s="53" t="s">
        <v>174</v>
      </c>
      <c r="E5" s="53" t="s">
        <v>434</v>
      </c>
      <c r="F5" s="53" t="s">
        <v>435</v>
      </c>
      <c r="G5" s="53" t="s">
        <v>390</v>
      </c>
      <c r="H5" s="54">
        <v>14681.19</v>
      </c>
      <c r="I5" s="54">
        <v>2936.24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14681.19</v>
      </c>
      <c r="Y5" s="54">
        <v>0</v>
      </c>
      <c r="Z5" s="54">
        <v>0</v>
      </c>
      <c r="AA5" s="54">
        <v>0</v>
      </c>
      <c r="AB5" s="54">
        <v>0</v>
      </c>
      <c r="AC5" s="54">
        <v>0</v>
      </c>
      <c r="AD5" s="54">
        <v>0</v>
      </c>
      <c r="AE5" s="54">
        <v>0</v>
      </c>
      <c r="AF5" s="54">
        <v>0</v>
      </c>
      <c r="AG5" s="54">
        <v>0</v>
      </c>
      <c r="AH5" s="54">
        <v>0</v>
      </c>
      <c r="AI5" s="54">
        <v>0</v>
      </c>
      <c r="AJ5" s="54">
        <v>0</v>
      </c>
      <c r="AK5" s="54">
        <v>0</v>
      </c>
      <c r="AL5" s="54">
        <v>0</v>
      </c>
      <c r="AM5" s="54">
        <v>0</v>
      </c>
      <c r="AN5" s="54">
        <v>0</v>
      </c>
      <c r="AO5" s="54">
        <v>11744.95</v>
      </c>
      <c r="AP5" s="55">
        <v>0.2</v>
      </c>
      <c r="AQ5" s="54">
        <v>0</v>
      </c>
      <c r="AR5" s="54">
        <v>2348.99</v>
      </c>
      <c r="AS5" s="54">
        <v>0</v>
      </c>
      <c r="AT5" s="54">
        <v>2348.99</v>
      </c>
      <c r="AU5" s="54">
        <v>0</v>
      </c>
      <c r="AV5" s="54">
        <v>2348.99</v>
      </c>
      <c r="AW5" s="53" t="s">
        <v>433</v>
      </c>
    </row>
    <row r="6" s="52" customFormat="1" ht="13.5" spans="1:50">
      <c r="A6" s="53" t="s">
        <v>433</v>
      </c>
      <c r="B6" s="53" t="s">
        <v>19</v>
      </c>
      <c r="C6" s="53" t="s">
        <v>220</v>
      </c>
      <c r="D6" s="53" t="s">
        <v>20</v>
      </c>
      <c r="E6" s="53" t="s">
        <v>434</v>
      </c>
      <c r="F6" s="53" t="s">
        <v>435</v>
      </c>
      <c r="G6" s="53" t="s">
        <v>390</v>
      </c>
      <c r="H6" s="54">
        <v>5984.16</v>
      </c>
      <c r="I6" s="54">
        <v>1196.83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54">
        <v>0</v>
      </c>
      <c r="V6" s="54">
        <v>0</v>
      </c>
      <c r="W6" s="54">
        <v>0</v>
      </c>
      <c r="X6" s="54">
        <v>5984.16</v>
      </c>
      <c r="Y6" s="54">
        <v>0</v>
      </c>
      <c r="Z6" s="54">
        <v>0</v>
      </c>
      <c r="AA6" s="54">
        <v>0</v>
      </c>
      <c r="AB6" s="54">
        <v>0</v>
      </c>
      <c r="AC6" s="54">
        <v>0</v>
      </c>
      <c r="AD6" s="54">
        <v>0</v>
      </c>
      <c r="AE6" s="54">
        <v>0</v>
      </c>
      <c r="AF6" s="54">
        <v>0</v>
      </c>
      <c r="AG6" s="54">
        <v>0</v>
      </c>
      <c r="AH6" s="54">
        <v>0</v>
      </c>
      <c r="AI6" s="54">
        <v>0</v>
      </c>
      <c r="AJ6" s="54">
        <v>0</v>
      </c>
      <c r="AK6" s="54">
        <v>0</v>
      </c>
      <c r="AL6" s="54">
        <v>0</v>
      </c>
      <c r="AM6" s="54">
        <v>0</v>
      </c>
      <c r="AN6" s="54">
        <v>0</v>
      </c>
      <c r="AO6" s="54">
        <v>4787.33</v>
      </c>
      <c r="AP6" s="55">
        <v>0.2</v>
      </c>
      <c r="AQ6" s="54">
        <v>0</v>
      </c>
      <c r="AR6" s="54">
        <v>957.47</v>
      </c>
      <c r="AS6" s="54">
        <v>0</v>
      </c>
      <c r="AT6" s="54">
        <v>957.47</v>
      </c>
      <c r="AU6" s="54">
        <v>0</v>
      </c>
      <c r="AV6" s="54">
        <v>957.47</v>
      </c>
      <c r="AW6" s="53" t="s">
        <v>433</v>
      </c>
    </row>
    <row r="7" s="52" customFormat="1" ht="13.5" spans="1:50">
      <c r="A7" s="53" t="s">
        <v>307</v>
      </c>
      <c r="B7" s="53" t="s">
        <v>101</v>
      </c>
      <c r="C7" s="53" t="s">
        <v>220</v>
      </c>
      <c r="D7" s="53" t="s">
        <v>102</v>
      </c>
      <c r="E7" s="53" t="s">
        <v>434</v>
      </c>
      <c r="F7" s="53" t="s">
        <v>435</v>
      </c>
      <c r="G7" s="53" t="s">
        <v>390</v>
      </c>
      <c r="H7" s="54">
        <v>7227.72</v>
      </c>
      <c r="I7" s="54">
        <v>1445.54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7227.72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>
        <v>0</v>
      </c>
      <c r="AH7" s="54">
        <v>0</v>
      </c>
      <c r="AI7" s="54">
        <v>0</v>
      </c>
      <c r="AJ7" s="54">
        <v>0</v>
      </c>
      <c r="AK7" s="54">
        <v>0</v>
      </c>
      <c r="AL7" s="54">
        <v>0</v>
      </c>
      <c r="AM7" s="54">
        <v>0</v>
      </c>
      <c r="AN7" s="54">
        <v>0</v>
      </c>
      <c r="AO7" s="54">
        <v>5782.18</v>
      </c>
      <c r="AP7" s="55">
        <v>0.2</v>
      </c>
      <c r="AQ7" s="54">
        <v>0</v>
      </c>
      <c r="AR7" s="54">
        <v>1156.44</v>
      </c>
      <c r="AS7" s="54">
        <v>0</v>
      </c>
      <c r="AT7" s="54">
        <v>1156.44</v>
      </c>
      <c r="AU7" s="54">
        <v>0</v>
      </c>
      <c r="AV7" s="54">
        <v>1156.44</v>
      </c>
      <c r="AW7" s="53" t="s">
        <v>433</v>
      </c>
    </row>
    <row r="8" s="52" customFormat="1" ht="13.5" spans="1:50">
      <c r="A8" s="53" t="s">
        <v>433</v>
      </c>
      <c r="B8" s="53" t="s">
        <v>151</v>
      </c>
      <c r="C8" s="53" t="s">
        <v>220</v>
      </c>
      <c r="D8" s="53" t="s">
        <v>152</v>
      </c>
      <c r="E8" s="53" t="s">
        <v>434</v>
      </c>
      <c r="F8" s="53" t="s">
        <v>435</v>
      </c>
      <c r="G8" s="53" t="s">
        <v>390</v>
      </c>
      <c r="H8" s="54">
        <v>15580.2</v>
      </c>
      <c r="I8" s="54">
        <v>3116.04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15580.2</v>
      </c>
      <c r="Y8" s="54">
        <v>0</v>
      </c>
      <c r="Z8" s="54">
        <v>0</v>
      </c>
      <c r="AA8" s="54">
        <v>0</v>
      </c>
      <c r="AB8" s="54">
        <v>0</v>
      </c>
      <c r="AC8" s="54">
        <v>0</v>
      </c>
      <c r="AD8" s="54">
        <v>0</v>
      </c>
      <c r="AE8" s="54">
        <v>0</v>
      </c>
      <c r="AF8" s="54">
        <v>0</v>
      </c>
      <c r="AG8" s="54">
        <v>0</v>
      </c>
      <c r="AH8" s="54">
        <v>0</v>
      </c>
      <c r="AI8" s="54">
        <v>0</v>
      </c>
      <c r="AJ8" s="54">
        <v>0</v>
      </c>
      <c r="AK8" s="54">
        <v>0</v>
      </c>
      <c r="AL8" s="54">
        <v>0</v>
      </c>
      <c r="AM8" s="54">
        <v>0</v>
      </c>
      <c r="AN8" s="54">
        <v>0</v>
      </c>
      <c r="AO8" s="54">
        <v>12464.16</v>
      </c>
      <c r="AP8" s="55">
        <v>0.2</v>
      </c>
      <c r="AQ8" s="54">
        <v>0</v>
      </c>
      <c r="AR8" s="54">
        <v>2492.83</v>
      </c>
      <c r="AS8" s="54">
        <v>0</v>
      </c>
      <c r="AT8" s="54">
        <v>2492.83</v>
      </c>
      <c r="AU8" s="54">
        <v>0</v>
      </c>
      <c r="AV8" s="54">
        <v>2492.83</v>
      </c>
      <c r="AW8" s="53" t="s">
        <v>433</v>
      </c>
    </row>
    <row r="9" s="52" customFormat="1" ht="13.5" spans="1:50">
      <c r="A9" s="53" t="s">
        <v>433</v>
      </c>
      <c r="B9" s="53" t="s">
        <v>143</v>
      </c>
      <c r="C9" s="53" t="s">
        <v>220</v>
      </c>
      <c r="D9" s="53" t="s">
        <v>144</v>
      </c>
      <c r="E9" s="53" t="s">
        <v>434</v>
      </c>
      <c r="F9" s="53" t="s">
        <v>435</v>
      </c>
      <c r="G9" s="53" t="s">
        <v>390</v>
      </c>
      <c r="H9" s="54">
        <v>6594.06</v>
      </c>
      <c r="I9" s="54">
        <v>1318.81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6594.06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54">
        <v>0</v>
      </c>
      <c r="AN9" s="54">
        <v>0</v>
      </c>
      <c r="AO9" s="54">
        <v>5275.25</v>
      </c>
      <c r="AP9" s="55">
        <v>0.2</v>
      </c>
      <c r="AQ9" s="54">
        <v>0</v>
      </c>
      <c r="AR9" s="54">
        <v>1055.05</v>
      </c>
      <c r="AS9" s="54">
        <v>0</v>
      </c>
      <c r="AT9" s="54">
        <v>1055.05</v>
      </c>
      <c r="AU9" s="54">
        <v>0</v>
      </c>
      <c r="AV9" s="54">
        <v>1055.05</v>
      </c>
      <c r="AW9" s="53" t="s">
        <v>433</v>
      </c>
    </row>
    <row r="10" s="52" customFormat="1" ht="13.5" spans="1:50">
      <c r="A10" s="53" t="s">
        <v>433</v>
      </c>
      <c r="B10" s="53" t="s">
        <v>73</v>
      </c>
      <c r="C10" s="53" t="s">
        <v>220</v>
      </c>
      <c r="D10" s="53" t="s">
        <v>74</v>
      </c>
      <c r="E10" s="53" t="s">
        <v>434</v>
      </c>
      <c r="F10" s="53" t="s">
        <v>435</v>
      </c>
      <c r="G10" s="53" t="s">
        <v>390</v>
      </c>
      <c r="H10" s="54">
        <v>6812.87</v>
      </c>
      <c r="I10" s="54">
        <v>1362.57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6812.87</v>
      </c>
      <c r="Y10" s="54">
        <v>0</v>
      </c>
      <c r="Z10" s="54">
        <v>0</v>
      </c>
      <c r="AA10" s="54">
        <v>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54">
        <v>0</v>
      </c>
      <c r="AJ10" s="54">
        <v>0</v>
      </c>
      <c r="AK10" s="54">
        <v>0</v>
      </c>
      <c r="AL10" s="54">
        <v>0</v>
      </c>
      <c r="AM10" s="54">
        <v>0</v>
      </c>
      <c r="AN10" s="54">
        <v>0</v>
      </c>
      <c r="AO10" s="54">
        <v>5450.3</v>
      </c>
      <c r="AP10" s="55">
        <v>0.2</v>
      </c>
      <c r="AQ10" s="54">
        <v>0</v>
      </c>
      <c r="AR10" s="54">
        <v>1090.06</v>
      </c>
      <c r="AS10" s="54">
        <v>0</v>
      </c>
      <c r="AT10" s="54">
        <v>1090.06</v>
      </c>
      <c r="AU10" s="54">
        <v>0</v>
      </c>
      <c r="AV10" s="54">
        <v>1090.06</v>
      </c>
      <c r="AW10" s="53" t="s">
        <v>433</v>
      </c>
    </row>
    <row r="11" s="52" customFormat="1" ht="13.5" spans="1:50">
      <c r="A11" s="53" t="s">
        <v>433</v>
      </c>
      <c r="B11" s="53" t="s">
        <v>73</v>
      </c>
      <c r="C11" s="53" t="s">
        <v>220</v>
      </c>
      <c r="D11" s="53" t="s">
        <v>74</v>
      </c>
      <c r="E11" s="53" t="s">
        <v>434</v>
      </c>
      <c r="F11" s="53" t="s">
        <v>435</v>
      </c>
      <c r="G11" s="53" t="s">
        <v>390</v>
      </c>
      <c r="H11" s="54">
        <v>6725.74</v>
      </c>
      <c r="I11" s="54">
        <v>1345.15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6725.74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  <c r="AN11" s="54">
        <v>0</v>
      </c>
      <c r="AO11" s="54">
        <v>5380.59</v>
      </c>
      <c r="AP11" s="55">
        <v>0.2</v>
      </c>
      <c r="AQ11" s="54">
        <v>0</v>
      </c>
      <c r="AR11" s="54">
        <v>1076.12</v>
      </c>
      <c r="AS11" s="54">
        <v>0</v>
      </c>
      <c r="AT11" s="54">
        <v>1076.12</v>
      </c>
      <c r="AU11" s="54">
        <v>0</v>
      </c>
      <c r="AV11" s="54">
        <v>1076.12</v>
      </c>
      <c r="AW11" s="53" t="s">
        <v>433</v>
      </c>
    </row>
    <row r="12" s="52" customFormat="1" ht="13.5" spans="1:50">
      <c r="A12" s="53" t="s">
        <v>433</v>
      </c>
      <c r="B12" s="53" t="s">
        <v>127</v>
      </c>
      <c r="C12" s="53" t="s">
        <v>220</v>
      </c>
      <c r="D12" s="53" t="s">
        <v>128</v>
      </c>
      <c r="E12" s="53" t="s">
        <v>434</v>
      </c>
      <c r="F12" s="53" t="s">
        <v>435</v>
      </c>
      <c r="G12" s="53" t="s">
        <v>390</v>
      </c>
      <c r="H12" s="54">
        <v>43643.56</v>
      </c>
      <c r="I12" s="54">
        <v>8728.71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43643.56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0</v>
      </c>
      <c r="AE12" s="54">
        <v>0</v>
      </c>
      <c r="AF12" s="54">
        <v>0</v>
      </c>
      <c r="AG12" s="54">
        <v>0</v>
      </c>
      <c r="AH12" s="54">
        <v>0</v>
      </c>
      <c r="AI12" s="54">
        <v>0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34914.85</v>
      </c>
      <c r="AP12" s="55">
        <v>0.3</v>
      </c>
      <c r="AQ12" s="54">
        <v>2000</v>
      </c>
      <c r="AR12" s="54">
        <v>8474.46</v>
      </c>
      <c r="AS12" s="54">
        <v>0</v>
      </c>
      <c r="AT12" s="54">
        <v>8474.46</v>
      </c>
      <c r="AU12" s="54">
        <v>0</v>
      </c>
      <c r="AV12" s="54">
        <v>8474.46</v>
      </c>
      <c r="AW12" s="53"/>
      <c r="AX12" s="52">
        <f>H12*1.01</f>
        <v>44079.9956</v>
      </c>
    </row>
    <row r="13" s="52" customFormat="1" ht="13.5" spans="1:50">
      <c r="A13" s="53" t="s">
        <v>433</v>
      </c>
      <c r="B13" s="53" t="s">
        <v>127</v>
      </c>
      <c r="C13" s="53" t="s">
        <v>220</v>
      </c>
      <c r="D13" s="53" t="s">
        <v>128</v>
      </c>
      <c r="E13" s="53" t="s">
        <v>434</v>
      </c>
      <c r="F13" s="53" t="s">
        <v>435</v>
      </c>
      <c r="G13" s="53" t="s">
        <v>390</v>
      </c>
      <c r="H13" s="54">
        <v>44039.6</v>
      </c>
      <c r="I13" s="54">
        <v>8807.92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44039.6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  <c r="AN13" s="54">
        <v>0</v>
      </c>
      <c r="AO13" s="54">
        <v>35231.68</v>
      </c>
      <c r="AP13" s="55">
        <v>0.3</v>
      </c>
      <c r="AQ13" s="54">
        <v>2000</v>
      </c>
      <c r="AR13" s="54">
        <v>8569.5</v>
      </c>
      <c r="AS13" s="54">
        <v>0</v>
      </c>
      <c r="AT13" s="54">
        <v>8569.5</v>
      </c>
      <c r="AU13" s="54">
        <v>0</v>
      </c>
      <c r="AV13" s="54">
        <v>8569.5</v>
      </c>
      <c r="AW13" s="53" t="s">
        <v>433</v>
      </c>
    </row>
    <row r="14" s="52" customFormat="1" ht="13.5" spans="1:50">
      <c r="A14" s="53" t="s">
        <v>433</v>
      </c>
      <c r="B14" s="53" t="s">
        <v>136</v>
      </c>
      <c r="C14" s="53" t="s">
        <v>220</v>
      </c>
      <c r="D14" s="53" t="s">
        <v>137</v>
      </c>
      <c r="E14" s="53" t="s">
        <v>434</v>
      </c>
      <c r="F14" s="53" t="s">
        <v>435</v>
      </c>
      <c r="G14" s="53" t="s">
        <v>390</v>
      </c>
      <c r="H14" s="54">
        <v>13025.74</v>
      </c>
      <c r="I14" s="54">
        <v>2605.15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13025.74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10420.59</v>
      </c>
      <c r="AP14" s="55">
        <v>0.2</v>
      </c>
      <c r="AQ14" s="54">
        <v>0</v>
      </c>
      <c r="AR14" s="54">
        <v>2084.12</v>
      </c>
      <c r="AS14" s="54">
        <v>0</v>
      </c>
      <c r="AT14" s="54">
        <v>2084.12</v>
      </c>
      <c r="AU14" s="54">
        <v>0</v>
      </c>
      <c r="AV14" s="54">
        <v>2084.12</v>
      </c>
      <c r="AW14" s="53" t="s">
        <v>433</v>
      </c>
    </row>
    <row r="15" s="52" customFormat="1" ht="13.5" spans="1:50">
      <c r="A15" s="53" t="s">
        <v>433</v>
      </c>
      <c r="B15" s="53" t="s">
        <v>117</v>
      </c>
      <c r="C15" s="53" t="s">
        <v>220</v>
      </c>
      <c r="D15" s="53" t="s">
        <v>118</v>
      </c>
      <c r="E15" s="53" t="s">
        <v>434</v>
      </c>
      <c r="F15" s="53" t="s">
        <v>435</v>
      </c>
      <c r="G15" s="53" t="s">
        <v>390</v>
      </c>
      <c r="H15" s="54">
        <v>17425.74</v>
      </c>
      <c r="I15" s="54">
        <v>3485.15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17425.74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13940.59</v>
      </c>
      <c r="AP15" s="55">
        <v>0.2</v>
      </c>
      <c r="AQ15" s="54">
        <v>0</v>
      </c>
      <c r="AR15" s="54">
        <v>2788.12</v>
      </c>
      <c r="AS15" s="54">
        <v>0</v>
      </c>
      <c r="AT15" s="54">
        <v>2788.12</v>
      </c>
      <c r="AU15" s="54">
        <v>0</v>
      </c>
      <c r="AV15" s="54">
        <v>2788.12</v>
      </c>
      <c r="AW15" s="53" t="s">
        <v>433</v>
      </c>
    </row>
    <row r="16" s="52" customFormat="1" ht="13.5" spans="1:50">
      <c r="A16" s="53" t="s">
        <v>433</v>
      </c>
      <c r="B16" s="53" t="s">
        <v>117</v>
      </c>
      <c r="C16" s="53" t="s">
        <v>220</v>
      </c>
      <c r="D16" s="53" t="s">
        <v>118</v>
      </c>
      <c r="E16" s="53" t="s">
        <v>434</v>
      </c>
      <c r="F16" s="53" t="s">
        <v>435</v>
      </c>
      <c r="G16" s="53" t="s">
        <v>390</v>
      </c>
      <c r="H16" s="54">
        <v>6407.92</v>
      </c>
      <c r="I16" s="54">
        <v>1281.58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6407.92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5126.34</v>
      </c>
      <c r="AP16" s="55">
        <v>0.2</v>
      </c>
      <c r="AQ16" s="54">
        <v>0</v>
      </c>
      <c r="AR16" s="54">
        <v>1025.27</v>
      </c>
      <c r="AS16" s="54">
        <v>0</v>
      </c>
      <c r="AT16" s="54">
        <v>1025.27</v>
      </c>
      <c r="AU16" s="54">
        <v>0</v>
      </c>
      <c r="AV16" s="54">
        <v>1025.27</v>
      </c>
      <c r="AW16" s="53" t="s">
        <v>433</v>
      </c>
    </row>
    <row r="17" s="52" customFormat="1" ht="13.5" spans="1:49">
      <c r="A17" s="53" t="s">
        <v>433</v>
      </c>
      <c r="B17" s="53" t="s">
        <v>62</v>
      </c>
      <c r="C17" s="53" t="s">
        <v>220</v>
      </c>
      <c r="D17" s="53" t="s">
        <v>63</v>
      </c>
      <c r="E17" s="53" t="s">
        <v>434</v>
      </c>
      <c r="F17" s="53" t="s">
        <v>435</v>
      </c>
      <c r="G17" s="53" t="s">
        <v>390</v>
      </c>
      <c r="H17" s="54">
        <v>6831.68</v>
      </c>
      <c r="I17" s="54">
        <v>1366.34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6831.68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  <c r="AI17" s="54">
        <v>0</v>
      </c>
      <c r="AJ17" s="54">
        <v>0</v>
      </c>
      <c r="AK17" s="54">
        <v>0</v>
      </c>
      <c r="AL17" s="54">
        <v>0</v>
      </c>
      <c r="AM17" s="54">
        <v>0</v>
      </c>
      <c r="AN17" s="54">
        <v>0</v>
      </c>
      <c r="AO17" s="54">
        <v>5465.34</v>
      </c>
      <c r="AP17" s="55">
        <v>0.2</v>
      </c>
      <c r="AQ17" s="54">
        <v>0</v>
      </c>
      <c r="AR17" s="54">
        <v>1093.07</v>
      </c>
      <c r="AS17" s="54">
        <v>0</v>
      </c>
      <c r="AT17" s="54">
        <v>1093.07</v>
      </c>
      <c r="AU17" s="54">
        <v>0</v>
      </c>
      <c r="AV17" s="54">
        <v>1093.07</v>
      </c>
      <c r="AW17" s="53" t="s">
        <v>433</v>
      </c>
    </row>
    <row r="18" s="52" customFormat="1" ht="13.5" spans="1:49">
      <c r="A18" s="53" t="s">
        <v>433</v>
      </c>
      <c r="B18" s="53" t="s">
        <v>53</v>
      </c>
      <c r="C18" s="53" t="s">
        <v>220</v>
      </c>
      <c r="D18" s="53" t="s">
        <v>54</v>
      </c>
      <c r="E18" s="53" t="s">
        <v>434</v>
      </c>
      <c r="F18" s="53" t="s">
        <v>435</v>
      </c>
      <c r="G18" s="53" t="s">
        <v>390</v>
      </c>
      <c r="H18" s="54">
        <v>6039.6</v>
      </c>
      <c r="I18" s="54">
        <v>1207.92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6039.6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  <c r="AO18" s="54">
        <v>4831.68</v>
      </c>
      <c r="AP18" s="55">
        <v>0.2</v>
      </c>
      <c r="AQ18" s="54">
        <v>0</v>
      </c>
      <c r="AR18" s="54">
        <v>966.34</v>
      </c>
      <c r="AS18" s="54">
        <v>0</v>
      </c>
      <c r="AT18" s="54">
        <v>966.34</v>
      </c>
      <c r="AU18" s="54">
        <v>0</v>
      </c>
      <c r="AV18" s="54">
        <v>966.34</v>
      </c>
      <c r="AW18" s="53" t="s">
        <v>433</v>
      </c>
    </row>
    <row r="19" s="52" customFormat="1" ht="13.5" spans="1:49">
      <c r="A19" s="53" t="s">
        <v>433</v>
      </c>
      <c r="B19" s="53" t="s">
        <v>53</v>
      </c>
      <c r="C19" s="53" t="s">
        <v>220</v>
      </c>
      <c r="D19" s="53" t="s">
        <v>54</v>
      </c>
      <c r="E19" s="53" t="s">
        <v>434</v>
      </c>
      <c r="F19" s="53" t="s">
        <v>435</v>
      </c>
      <c r="G19" s="53" t="s">
        <v>390</v>
      </c>
      <c r="H19" s="54">
        <v>6831.68</v>
      </c>
      <c r="I19" s="54">
        <v>1366.34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6831.68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4">
        <v>0</v>
      </c>
      <c r="AF19" s="54">
        <v>0</v>
      </c>
      <c r="AG19" s="54">
        <v>0</v>
      </c>
      <c r="AH19" s="54">
        <v>0</v>
      </c>
      <c r="AI19" s="54">
        <v>0</v>
      </c>
      <c r="AJ19" s="54">
        <v>0</v>
      </c>
      <c r="AK19" s="54">
        <v>0</v>
      </c>
      <c r="AL19" s="54">
        <v>0</v>
      </c>
      <c r="AM19" s="54">
        <v>0</v>
      </c>
      <c r="AN19" s="54">
        <v>0</v>
      </c>
      <c r="AO19" s="54">
        <v>5465.34</v>
      </c>
      <c r="AP19" s="55">
        <v>0.2</v>
      </c>
      <c r="AQ19" s="54">
        <v>0</v>
      </c>
      <c r="AR19" s="54">
        <v>1093.07</v>
      </c>
      <c r="AS19" s="54">
        <v>0</v>
      </c>
      <c r="AT19" s="54">
        <v>1093.07</v>
      </c>
      <c r="AU19" s="54">
        <v>0</v>
      </c>
      <c r="AV19" s="54">
        <v>1093.07</v>
      </c>
      <c r="AW19" s="53" t="s">
        <v>433</v>
      </c>
    </row>
    <row r="20" s="52" customFormat="1" ht="13.5" spans="1:49">
      <c r="A20" s="53" t="s">
        <v>433</v>
      </c>
      <c r="B20" s="53" t="s">
        <v>178</v>
      </c>
      <c r="C20" s="53" t="s">
        <v>220</v>
      </c>
      <c r="D20" s="53" t="s">
        <v>179</v>
      </c>
      <c r="E20" s="53" t="s">
        <v>434</v>
      </c>
      <c r="F20" s="53" t="s">
        <v>435</v>
      </c>
      <c r="G20" s="53" t="s">
        <v>390</v>
      </c>
      <c r="H20" s="54">
        <v>23762.38</v>
      </c>
      <c r="I20" s="54">
        <v>4752.48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23762.38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54">
        <v>0</v>
      </c>
      <c r="AN20" s="54">
        <v>0</v>
      </c>
      <c r="AO20" s="54">
        <v>19009.9</v>
      </c>
      <c r="AP20" s="55">
        <v>0.2</v>
      </c>
      <c r="AQ20" s="54">
        <v>0</v>
      </c>
      <c r="AR20" s="54">
        <v>3801.98</v>
      </c>
      <c r="AS20" s="54">
        <v>0</v>
      </c>
      <c r="AT20" s="54">
        <v>3801.98</v>
      </c>
      <c r="AU20" s="54">
        <v>0</v>
      </c>
      <c r="AV20" s="54">
        <v>3801.98</v>
      </c>
      <c r="AW20" s="53" t="s">
        <v>433</v>
      </c>
    </row>
    <row r="21" s="52" customFormat="1" ht="13.5" spans="1:49">
      <c r="A21" s="53" t="s">
        <v>433</v>
      </c>
      <c r="B21" s="53" t="s">
        <v>67</v>
      </c>
      <c r="C21" s="53" t="s">
        <v>220</v>
      </c>
      <c r="D21" s="53" t="s">
        <v>273</v>
      </c>
      <c r="E21" s="53" t="s">
        <v>434</v>
      </c>
      <c r="F21" s="53" t="s">
        <v>435</v>
      </c>
      <c r="G21" s="53" t="s">
        <v>390</v>
      </c>
      <c r="H21" s="54">
        <v>13307.92</v>
      </c>
      <c r="I21" s="54">
        <v>2661.58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13307.92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0</v>
      </c>
      <c r="AL21" s="54">
        <v>0</v>
      </c>
      <c r="AM21" s="54">
        <v>0</v>
      </c>
      <c r="AN21" s="54">
        <v>0</v>
      </c>
      <c r="AO21" s="54">
        <v>10646.34</v>
      </c>
      <c r="AP21" s="55">
        <v>0.2</v>
      </c>
      <c r="AQ21" s="54">
        <v>0</v>
      </c>
      <c r="AR21" s="54">
        <v>2129.27</v>
      </c>
      <c r="AS21" s="54">
        <v>0</v>
      </c>
      <c r="AT21" s="54">
        <v>2129.27</v>
      </c>
      <c r="AU21" s="54">
        <v>0</v>
      </c>
      <c r="AV21" s="54">
        <v>2129.27</v>
      </c>
      <c r="AW21" s="53" t="s">
        <v>433</v>
      </c>
    </row>
    <row r="22" s="52" customFormat="1" ht="13.5" spans="1:49">
      <c r="A22" s="53" t="s">
        <v>433</v>
      </c>
      <c r="B22" s="53" t="s">
        <v>79</v>
      </c>
      <c r="C22" s="53" t="s">
        <v>220</v>
      </c>
      <c r="D22" s="53" t="s">
        <v>80</v>
      </c>
      <c r="E22" s="53" t="s">
        <v>434</v>
      </c>
      <c r="F22" s="53" t="s">
        <v>435</v>
      </c>
      <c r="G22" s="53" t="s">
        <v>390</v>
      </c>
      <c r="H22" s="54">
        <v>7107.92</v>
      </c>
      <c r="I22" s="54">
        <v>1421.58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7107.92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54">
        <v>0</v>
      </c>
      <c r="AM22" s="54">
        <v>0</v>
      </c>
      <c r="AN22" s="54">
        <v>0</v>
      </c>
      <c r="AO22" s="54">
        <v>5686.34</v>
      </c>
      <c r="AP22" s="55">
        <v>0.2</v>
      </c>
      <c r="AQ22" s="54">
        <v>0</v>
      </c>
      <c r="AR22" s="54">
        <v>1137.27</v>
      </c>
      <c r="AS22" s="54">
        <v>0</v>
      </c>
      <c r="AT22" s="54">
        <v>1137.27</v>
      </c>
      <c r="AU22" s="54">
        <v>0</v>
      </c>
      <c r="AV22" s="54">
        <v>1137.27</v>
      </c>
      <c r="AW22" s="53" t="s">
        <v>433</v>
      </c>
    </row>
    <row r="23" s="52" customFormat="1" ht="13.5" spans="1:49">
      <c r="A23" s="53" t="s">
        <v>433</v>
      </c>
      <c r="B23" s="53" t="s">
        <v>157</v>
      </c>
      <c r="C23" s="53" t="s">
        <v>220</v>
      </c>
      <c r="D23" s="53" t="s">
        <v>158</v>
      </c>
      <c r="E23" s="53" t="s">
        <v>434</v>
      </c>
      <c r="F23" s="53" t="s">
        <v>435</v>
      </c>
      <c r="G23" s="53" t="s">
        <v>390</v>
      </c>
      <c r="H23" s="54">
        <v>14413.86</v>
      </c>
      <c r="I23" s="54">
        <v>2882.77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14413.86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11531.09</v>
      </c>
      <c r="AP23" s="55">
        <v>0.2</v>
      </c>
      <c r="AQ23" s="54">
        <v>0</v>
      </c>
      <c r="AR23" s="54">
        <v>2306.22</v>
      </c>
      <c r="AS23" s="54">
        <v>0</v>
      </c>
      <c r="AT23" s="54">
        <v>2306.22</v>
      </c>
      <c r="AU23" s="54">
        <v>0</v>
      </c>
      <c r="AV23" s="54">
        <v>2306.22</v>
      </c>
      <c r="AW23" s="53" t="s">
        <v>433</v>
      </c>
    </row>
    <row r="24" s="52" customFormat="1" ht="13.5" spans="1:49">
      <c r="A24" s="53" t="s">
        <v>433</v>
      </c>
      <c r="B24" s="53" t="s">
        <v>188</v>
      </c>
      <c r="C24" s="53" t="s">
        <v>220</v>
      </c>
      <c r="D24" s="53" t="s">
        <v>189</v>
      </c>
      <c r="E24" s="53" t="s">
        <v>434</v>
      </c>
      <c r="F24" s="53" t="s">
        <v>435</v>
      </c>
      <c r="G24" s="53" t="s">
        <v>390</v>
      </c>
      <c r="H24" s="54">
        <v>5940.59</v>
      </c>
      <c r="I24" s="54">
        <v>1188.12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5940.59</v>
      </c>
      <c r="Y24" s="54">
        <v>0</v>
      </c>
      <c r="Z24" s="54">
        <v>0</v>
      </c>
      <c r="AA24" s="54">
        <v>0</v>
      </c>
      <c r="AB24" s="54">
        <v>0</v>
      </c>
      <c r="AC24" s="54">
        <v>0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0</v>
      </c>
      <c r="AM24" s="54">
        <v>0</v>
      </c>
      <c r="AN24" s="54">
        <v>0</v>
      </c>
      <c r="AO24" s="54">
        <v>4752.47</v>
      </c>
      <c r="AP24" s="55">
        <v>0.2</v>
      </c>
      <c r="AQ24" s="54">
        <v>0</v>
      </c>
      <c r="AR24" s="54">
        <v>950.49</v>
      </c>
      <c r="AS24" s="54">
        <v>0</v>
      </c>
      <c r="AT24" s="54">
        <v>950.49</v>
      </c>
      <c r="AU24" s="54">
        <v>0</v>
      </c>
      <c r="AV24" s="54">
        <v>950.49</v>
      </c>
      <c r="AW24" s="53" t="s">
        <v>433</v>
      </c>
    </row>
    <row r="25" s="52" customFormat="1" ht="13.5" spans="1:49">
      <c r="A25" s="53" t="s">
        <v>433</v>
      </c>
      <c r="B25" s="53" t="s">
        <v>183</v>
      </c>
      <c r="C25" s="53" t="s">
        <v>220</v>
      </c>
      <c r="D25" s="53" t="s">
        <v>184</v>
      </c>
      <c r="E25" s="53" t="s">
        <v>434</v>
      </c>
      <c r="F25" s="53" t="s">
        <v>435</v>
      </c>
      <c r="G25" s="53" t="s">
        <v>390</v>
      </c>
      <c r="H25" s="54">
        <v>18118.81</v>
      </c>
      <c r="I25" s="54">
        <v>3623.76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18118.81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4">
        <v>0</v>
      </c>
      <c r="AK25" s="54">
        <v>0</v>
      </c>
      <c r="AL25" s="54">
        <v>0</v>
      </c>
      <c r="AM25" s="54">
        <v>0</v>
      </c>
      <c r="AN25" s="54">
        <v>0</v>
      </c>
      <c r="AO25" s="54">
        <v>14495.05</v>
      </c>
      <c r="AP25" s="55">
        <v>0.2</v>
      </c>
      <c r="AQ25" s="54">
        <v>0</v>
      </c>
      <c r="AR25" s="54">
        <v>2899.01</v>
      </c>
      <c r="AS25" s="54">
        <v>0</v>
      </c>
      <c r="AT25" s="54">
        <v>2899.01</v>
      </c>
      <c r="AU25" s="54">
        <v>0</v>
      </c>
      <c r="AV25" s="54">
        <v>2899.01</v>
      </c>
      <c r="AW25" s="53" t="s">
        <v>433</v>
      </c>
    </row>
    <row r="26" s="52" customFormat="1" ht="13.5" spans="1:49">
      <c r="A26" s="53" t="s">
        <v>433</v>
      </c>
      <c r="B26" s="53" t="s">
        <v>167</v>
      </c>
      <c r="C26" s="53" t="s">
        <v>220</v>
      </c>
      <c r="D26" s="53" t="s">
        <v>168</v>
      </c>
      <c r="E26" s="53" t="s">
        <v>434</v>
      </c>
      <c r="F26" s="53" t="s">
        <v>435</v>
      </c>
      <c r="G26" s="53" t="s">
        <v>390</v>
      </c>
      <c r="H26" s="54">
        <v>7027.72</v>
      </c>
      <c r="I26" s="54">
        <v>1405.54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7027.72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54">
        <v>0</v>
      </c>
      <c r="AG26" s="54">
        <v>0</v>
      </c>
      <c r="AH26" s="54">
        <v>0</v>
      </c>
      <c r="AI26" s="54">
        <v>0</v>
      </c>
      <c r="AJ26" s="54">
        <v>0</v>
      </c>
      <c r="AK26" s="54">
        <v>0</v>
      </c>
      <c r="AL26" s="54">
        <v>0</v>
      </c>
      <c r="AM26" s="54">
        <v>0</v>
      </c>
      <c r="AN26" s="54">
        <v>0</v>
      </c>
      <c r="AO26" s="54">
        <v>5622.18</v>
      </c>
      <c r="AP26" s="55">
        <v>0.2</v>
      </c>
      <c r="AQ26" s="54">
        <v>0</v>
      </c>
      <c r="AR26" s="54">
        <v>1124.44</v>
      </c>
      <c r="AS26" s="54">
        <v>0</v>
      </c>
      <c r="AT26" s="54">
        <v>1124.44</v>
      </c>
      <c r="AU26" s="54">
        <v>0</v>
      </c>
      <c r="AV26" s="54">
        <v>1124.44</v>
      </c>
      <c r="AW26" s="53" t="s">
        <v>433</v>
      </c>
    </row>
    <row r="27" s="52" customFormat="1" ht="13.5" spans="1:49">
      <c r="A27" s="53" t="s">
        <v>433</v>
      </c>
      <c r="B27" s="53" t="s">
        <v>106</v>
      </c>
      <c r="C27" s="53" t="s">
        <v>220</v>
      </c>
      <c r="D27" s="53" t="s">
        <v>107</v>
      </c>
      <c r="E27" s="53" t="s">
        <v>434</v>
      </c>
      <c r="F27" s="53" t="s">
        <v>435</v>
      </c>
      <c r="G27" s="53" t="s">
        <v>390</v>
      </c>
      <c r="H27" s="54">
        <v>8760.4</v>
      </c>
      <c r="I27" s="54">
        <v>1752.08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8760.4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54">
        <v>0</v>
      </c>
      <c r="AN27" s="54">
        <v>0</v>
      </c>
      <c r="AO27" s="54">
        <v>7008.32</v>
      </c>
      <c r="AP27" s="55">
        <v>0.2</v>
      </c>
      <c r="AQ27" s="54">
        <v>0</v>
      </c>
      <c r="AR27" s="54">
        <v>1401.66</v>
      </c>
      <c r="AS27" s="54">
        <v>0</v>
      </c>
      <c r="AT27" s="54">
        <v>1401.66</v>
      </c>
      <c r="AU27" s="54">
        <v>0</v>
      </c>
      <c r="AV27" s="54">
        <v>1401.66</v>
      </c>
      <c r="AW27" s="53" t="s">
        <v>433</v>
      </c>
    </row>
    <row r="28" s="52" customFormat="1" ht="13.5" spans="1:49">
      <c r="A28" s="53" t="s">
        <v>433</v>
      </c>
      <c r="B28" s="53" t="s">
        <v>84</v>
      </c>
      <c r="C28" s="53" t="s">
        <v>220</v>
      </c>
      <c r="D28" s="53" t="s">
        <v>85</v>
      </c>
      <c r="E28" s="53" t="s">
        <v>434</v>
      </c>
      <c r="F28" s="53" t="s">
        <v>435</v>
      </c>
      <c r="G28" s="53" t="s">
        <v>390</v>
      </c>
      <c r="H28" s="54">
        <v>6788.12</v>
      </c>
      <c r="I28" s="54">
        <v>1357.62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6788.12</v>
      </c>
      <c r="Y28" s="54">
        <v>0</v>
      </c>
      <c r="Z28" s="54">
        <v>0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0</v>
      </c>
      <c r="AG28" s="54">
        <v>0</v>
      </c>
      <c r="AH28" s="54">
        <v>0</v>
      </c>
      <c r="AI28" s="54">
        <v>0</v>
      </c>
      <c r="AJ28" s="54">
        <v>0</v>
      </c>
      <c r="AK28" s="54">
        <v>0</v>
      </c>
      <c r="AL28" s="54">
        <v>0</v>
      </c>
      <c r="AM28" s="54">
        <v>0</v>
      </c>
      <c r="AN28" s="54">
        <v>0</v>
      </c>
      <c r="AO28" s="54">
        <v>5430.5</v>
      </c>
      <c r="AP28" s="55">
        <v>0.2</v>
      </c>
      <c r="AQ28" s="54">
        <v>0</v>
      </c>
      <c r="AR28" s="54">
        <v>1086.1</v>
      </c>
      <c r="AS28" s="54">
        <v>0</v>
      </c>
      <c r="AT28" s="54">
        <v>1086.1</v>
      </c>
      <c r="AU28" s="54">
        <v>0</v>
      </c>
      <c r="AV28" s="54">
        <v>1086.1</v>
      </c>
      <c r="AW28" s="53" t="s">
        <v>433</v>
      </c>
    </row>
    <row r="29" s="52" customFormat="1" ht="13.5" spans="1:49">
      <c r="A29" s="53" t="s">
        <v>433</v>
      </c>
      <c r="B29" s="53" t="s">
        <v>47</v>
      </c>
      <c r="C29" s="53" t="s">
        <v>220</v>
      </c>
      <c r="D29" s="53" t="s">
        <v>48</v>
      </c>
      <c r="E29" s="53" t="s">
        <v>434</v>
      </c>
      <c r="F29" s="53" t="s">
        <v>435</v>
      </c>
      <c r="G29" s="53" t="s">
        <v>390</v>
      </c>
      <c r="H29" s="54">
        <v>6811.88</v>
      </c>
      <c r="I29" s="54">
        <v>1362.38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6811.88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0</v>
      </c>
      <c r="AI29" s="54">
        <v>0</v>
      </c>
      <c r="AJ29" s="54">
        <v>0</v>
      </c>
      <c r="AK29" s="54">
        <v>0</v>
      </c>
      <c r="AL29" s="54">
        <v>0</v>
      </c>
      <c r="AM29" s="54">
        <v>0</v>
      </c>
      <c r="AN29" s="54">
        <v>0</v>
      </c>
      <c r="AO29" s="54">
        <v>5449.5</v>
      </c>
      <c r="AP29" s="55">
        <v>0.2</v>
      </c>
      <c r="AQ29" s="54">
        <v>0</v>
      </c>
      <c r="AR29" s="54">
        <v>1089.9</v>
      </c>
      <c r="AS29" s="54">
        <v>0</v>
      </c>
      <c r="AT29" s="54">
        <v>1089.9</v>
      </c>
      <c r="AU29" s="54">
        <v>0</v>
      </c>
      <c r="AV29" s="54">
        <v>1089.9</v>
      </c>
      <c r="AW29" s="53" t="s">
        <v>433</v>
      </c>
    </row>
    <row r="30" s="52" customFormat="1" ht="13.5" spans="1:49">
      <c r="A30" s="53" t="s">
        <v>433</v>
      </c>
      <c r="B30" s="53" t="s">
        <v>47</v>
      </c>
      <c r="C30" s="53" t="s">
        <v>220</v>
      </c>
      <c r="D30" s="53" t="s">
        <v>48</v>
      </c>
      <c r="E30" s="53" t="s">
        <v>434</v>
      </c>
      <c r="F30" s="53" t="s">
        <v>435</v>
      </c>
      <c r="G30" s="53" t="s">
        <v>390</v>
      </c>
      <c r="H30" s="54">
        <v>6287.13</v>
      </c>
      <c r="I30" s="54">
        <v>1257.43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6287.13</v>
      </c>
      <c r="Y30" s="54">
        <v>0</v>
      </c>
      <c r="Z30" s="54">
        <v>0</v>
      </c>
      <c r="AA30" s="54">
        <v>0</v>
      </c>
      <c r="AB30" s="54">
        <v>0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J30" s="54">
        <v>0</v>
      </c>
      <c r="AK30" s="54">
        <v>0</v>
      </c>
      <c r="AL30" s="54">
        <v>0</v>
      </c>
      <c r="AM30" s="54">
        <v>0</v>
      </c>
      <c r="AN30" s="54">
        <v>0</v>
      </c>
      <c r="AO30" s="54">
        <v>5029.7</v>
      </c>
      <c r="AP30" s="55">
        <v>0.2</v>
      </c>
      <c r="AQ30" s="54">
        <v>0</v>
      </c>
      <c r="AR30" s="54">
        <v>1005.94</v>
      </c>
      <c r="AS30" s="54">
        <v>0</v>
      </c>
      <c r="AT30" s="54">
        <v>1005.94</v>
      </c>
      <c r="AU30" s="54">
        <v>0</v>
      </c>
      <c r="AV30" s="54">
        <v>1005.94</v>
      </c>
      <c r="AW30" s="53" t="s">
        <v>433</v>
      </c>
    </row>
    <row r="31" s="52" customFormat="1" ht="13.5" spans="1:49">
      <c r="A31" s="53" t="s">
        <v>433</v>
      </c>
      <c r="B31" s="53" t="s">
        <v>28</v>
      </c>
      <c r="C31" s="53" t="s">
        <v>220</v>
      </c>
      <c r="D31" s="53" t="s">
        <v>29</v>
      </c>
      <c r="E31" s="53" t="s">
        <v>434</v>
      </c>
      <c r="F31" s="53" t="s">
        <v>435</v>
      </c>
      <c r="G31" s="53" t="s">
        <v>390</v>
      </c>
      <c r="H31" s="54">
        <v>11881.19</v>
      </c>
      <c r="I31" s="54">
        <v>2376.24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11881.19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0</v>
      </c>
      <c r="AN31" s="54">
        <v>0</v>
      </c>
      <c r="AO31" s="54">
        <v>9504.95</v>
      </c>
      <c r="AP31" s="55">
        <v>0.2</v>
      </c>
      <c r="AQ31" s="54">
        <v>0</v>
      </c>
      <c r="AR31" s="54">
        <v>1900.99</v>
      </c>
      <c r="AS31" s="54">
        <v>0</v>
      </c>
      <c r="AT31" s="54">
        <v>1900.99</v>
      </c>
      <c r="AU31" s="54">
        <v>0</v>
      </c>
      <c r="AV31" s="54">
        <v>1900.99</v>
      </c>
      <c r="AW31" s="53" t="s">
        <v>433</v>
      </c>
    </row>
    <row r="32" s="52" customFormat="1" ht="13.5" spans="1:49">
      <c r="A32" s="53" t="s">
        <v>433</v>
      </c>
      <c r="B32" s="53" t="s">
        <v>112</v>
      </c>
      <c r="C32" s="53" t="s">
        <v>220</v>
      </c>
      <c r="D32" s="53" t="s">
        <v>113</v>
      </c>
      <c r="E32" s="53" t="s">
        <v>434</v>
      </c>
      <c r="F32" s="53" t="s">
        <v>435</v>
      </c>
      <c r="G32" s="53" t="s">
        <v>390</v>
      </c>
      <c r="H32" s="54">
        <v>33643.56</v>
      </c>
      <c r="I32" s="54">
        <v>6728.71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33643.56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0</v>
      </c>
      <c r="AG32" s="54">
        <v>0</v>
      </c>
      <c r="AH32" s="54">
        <v>0</v>
      </c>
      <c r="AI32" s="54">
        <v>0</v>
      </c>
      <c r="AJ32" s="54">
        <v>0</v>
      </c>
      <c r="AK32" s="54">
        <v>0</v>
      </c>
      <c r="AL32" s="54">
        <v>0</v>
      </c>
      <c r="AM32" s="54">
        <v>0</v>
      </c>
      <c r="AN32" s="54">
        <v>0</v>
      </c>
      <c r="AO32" s="54">
        <v>26914.85</v>
      </c>
      <c r="AP32" s="55">
        <v>0.3</v>
      </c>
      <c r="AQ32" s="54">
        <v>2000</v>
      </c>
      <c r="AR32" s="54">
        <v>6074.46</v>
      </c>
      <c r="AS32" s="54">
        <v>0</v>
      </c>
      <c r="AT32" s="54">
        <v>6074.46</v>
      </c>
      <c r="AU32" s="54">
        <v>0</v>
      </c>
      <c r="AV32" s="54">
        <v>6074.46</v>
      </c>
      <c r="AW32" s="53" t="s">
        <v>433</v>
      </c>
    </row>
    <row r="33" s="52" customFormat="1" ht="13.5" spans="1:49">
      <c r="A33" s="53" t="s">
        <v>433</v>
      </c>
      <c r="B33" s="53" t="s">
        <v>96</v>
      </c>
      <c r="C33" s="53" t="s">
        <v>220</v>
      </c>
      <c r="D33" s="53" t="s">
        <v>97</v>
      </c>
      <c r="E33" s="53" t="s">
        <v>434</v>
      </c>
      <c r="F33" s="53" t="s">
        <v>435</v>
      </c>
      <c r="G33" s="53" t="s">
        <v>390</v>
      </c>
      <c r="H33" s="54">
        <v>7160.4</v>
      </c>
      <c r="I33" s="54">
        <v>1432.08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7160.4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J33" s="54">
        <v>0</v>
      </c>
      <c r="AK33" s="54">
        <v>0</v>
      </c>
      <c r="AL33" s="54">
        <v>0</v>
      </c>
      <c r="AM33" s="54">
        <v>0</v>
      </c>
      <c r="AN33" s="54">
        <v>0</v>
      </c>
      <c r="AO33" s="54">
        <v>5728.32</v>
      </c>
      <c r="AP33" s="55">
        <v>0.2</v>
      </c>
      <c r="AQ33" s="54">
        <v>0</v>
      </c>
      <c r="AR33" s="54">
        <v>1145.66</v>
      </c>
      <c r="AS33" s="54">
        <v>0</v>
      </c>
      <c r="AT33" s="54">
        <v>1145.66</v>
      </c>
      <c r="AU33" s="54">
        <v>0</v>
      </c>
      <c r="AV33" s="54">
        <v>1145.66</v>
      </c>
      <c r="AW33" s="53" t="s">
        <v>433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S44"/>
  <sheetViews>
    <sheetView tabSelected="1" workbookViewId="0">
      <selection activeCell="A40" sqref="$A40:$XFD40"/>
    </sheetView>
  </sheetViews>
  <sheetFormatPr defaultColWidth="9" defaultRowHeight="14.25"/>
  <cols>
    <col min="1" max="1" width="3.875" style="2" customWidth="1"/>
    <col min="2" max="2" width="8.75" style="1" customWidth="1"/>
    <col min="3" max="3" width="9.375" style="2" customWidth="1"/>
    <col min="4" max="4" width="7.375" style="2" customWidth="1"/>
    <col min="5" max="5" width="6.375" style="2" customWidth="1"/>
    <col min="6" max="6" width="8.375" style="2" customWidth="1"/>
    <col min="7" max="7" width="15.875" style="2" customWidth="1"/>
    <col min="8" max="8" width="9.075" style="4" customWidth="1"/>
    <col min="9" max="11" width="9.76666666666667" style="2" customWidth="1"/>
    <col min="12" max="12" width="20.375" style="2" customWidth="1"/>
    <col min="13" max="13" width="21.5" style="2" customWidth="1"/>
    <col min="14" max="14" width="14.7666666666667" style="2" customWidth="1"/>
    <col min="15" max="15" width="12.625" style="2" customWidth="1"/>
    <col min="16" max="16" width="13.875" style="2" customWidth="1"/>
    <col min="17" max="17" width="14" style="2" customWidth="1"/>
    <col min="18" max="18" width="10.3583333333333" style="2" customWidth="1"/>
    <col min="19" max="19" width="12.625" style="2"/>
    <col min="20" max="16384" width="9" style="2"/>
  </cols>
  <sheetData>
    <row r="1" s="1" customFormat="1" ht="22.5" spans="1:18">
      <c r="A1" s="5" t="s">
        <v>205</v>
      </c>
      <c r="B1" s="5"/>
      <c r="C1" s="5"/>
      <c r="D1" s="5"/>
      <c r="E1" s="5"/>
      <c r="F1" s="5"/>
      <c r="G1" s="5"/>
      <c r="H1" s="6"/>
      <c r="I1" s="7"/>
      <c r="J1" s="7"/>
      <c r="K1" s="7"/>
      <c r="L1" s="5"/>
      <c r="M1" s="5"/>
      <c r="N1" s="8"/>
      <c r="O1" s="5"/>
      <c r="P1" s="5"/>
      <c r="Q1" s="5"/>
      <c r="R1" s="5"/>
    </row>
    <row r="2" s="1" customFormat="1" ht="28.5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436</v>
      </c>
      <c r="K2" s="9" t="s">
        <v>437</v>
      </c>
      <c r="L2" s="9" t="s">
        <v>10</v>
      </c>
      <c r="M2" s="9" t="s">
        <v>11</v>
      </c>
      <c r="N2" s="9" t="s">
        <v>12</v>
      </c>
      <c r="O2" s="9" t="s">
        <v>13</v>
      </c>
      <c r="P2" s="9" t="s">
        <v>14</v>
      </c>
      <c r="Q2" s="10" t="s">
        <v>15</v>
      </c>
      <c r="R2" s="9" t="s">
        <v>16</v>
      </c>
    </row>
    <row r="3" s="2" customFormat="1" hidden="1" spans="1:18">
      <c r="A3" s="11">
        <v>1</v>
      </c>
      <c r="B3" s="9" t="s">
        <v>17</v>
      </c>
      <c r="C3" s="11" t="s">
        <v>18</v>
      </c>
      <c r="D3" s="11">
        <v>117.6</v>
      </c>
      <c r="E3" s="11">
        <v>5140</v>
      </c>
      <c r="F3" s="11">
        <v>604464</v>
      </c>
      <c r="G3" s="11" t="s">
        <v>19</v>
      </c>
      <c r="H3" s="12">
        <v>45932</v>
      </c>
      <c r="I3" s="13">
        <v>6044</v>
      </c>
      <c r="J3" s="11">
        <v>957.47</v>
      </c>
      <c r="K3" s="13">
        <f t="shared" ref="K3:K39" si="0">I3-J3</f>
        <v>5086.53</v>
      </c>
      <c r="L3" s="11" t="s">
        <v>20</v>
      </c>
      <c r="M3" s="114" t="s">
        <v>21</v>
      </c>
      <c r="N3" s="11" t="s">
        <v>22</v>
      </c>
      <c r="O3" s="11">
        <v>15899038123</v>
      </c>
      <c r="P3" s="11" t="s">
        <v>23</v>
      </c>
      <c r="Q3" s="14">
        <v>45932</v>
      </c>
      <c r="R3" s="11" t="s">
        <v>24</v>
      </c>
    </row>
    <row r="4" s="2" customFormat="1" hidden="1" spans="1:18">
      <c r="A4" s="11">
        <v>2</v>
      </c>
      <c r="B4" s="9" t="s">
        <v>26</v>
      </c>
      <c r="C4" s="11" t="s">
        <v>27</v>
      </c>
      <c r="D4" s="11">
        <v>117.6</v>
      </c>
      <c r="E4" s="11">
        <v>5102.04</v>
      </c>
      <c r="F4" s="11">
        <v>600000</v>
      </c>
      <c r="G4" s="11" t="s">
        <v>28</v>
      </c>
      <c r="H4" s="15">
        <v>45946</v>
      </c>
      <c r="I4" s="13">
        <v>12000</v>
      </c>
      <c r="J4" s="11">
        <v>1900.99</v>
      </c>
      <c r="K4" s="13">
        <f t="shared" si="0"/>
        <v>10099.01</v>
      </c>
      <c r="L4" s="114" t="s">
        <v>29</v>
      </c>
      <c r="M4" s="114" t="s">
        <v>30</v>
      </c>
      <c r="N4" s="11" t="s">
        <v>31</v>
      </c>
      <c r="O4" s="11">
        <v>17590888278</v>
      </c>
      <c r="P4" s="11" t="s">
        <v>23</v>
      </c>
      <c r="Q4" s="14">
        <v>45952</v>
      </c>
      <c r="R4" s="11" t="s">
        <v>24</v>
      </c>
    </row>
    <row r="5" s="2" customFormat="1" hidden="1" spans="1:18">
      <c r="A5" s="11">
        <v>3</v>
      </c>
      <c r="B5" s="9" t="s">
        <v>39</v>
      </c>
      <c r="C5" s="11" t="s">
        <v>40</v>
      </c>
      <c r="D5" s="11">
        <v>117.97</v>
      </c>
      <c r="E5" s="11">
        <v>5350</v>
      </c>
      <c r="F5" s="11">
        <v>631140</v>
      </c>
      <c r="G5" s="11" t="s">
        <v>41</v>
      </c>
      <c r="H5" s="16">
        <v>45915</v>
      </c>
      <c r="I5" s="13">
        <v>6311</v>
      </c>
      <c r="J5" s="11">
        <v>999.76</v>
      </c>
      <c r="K5" s="13">
        <f t="shared" si="0"/>
        <v>5311.24</v>
      </c>
      <c r="L5" s="114" t="s">
        <v>42</v>
      </c>
      <c r="M5" s="114" t="s">
        <v>43</v>
      </c>
      <c r="N5" s="11" t="s">
        <v>31</v>
      </c>
      <c r="O5" s="11">
        <v>18399789766</v>
      </c>
      <c r="P5" s="11" t="s">
        <v>23</v>
      </c>
      <c r="Q5" s="14">
        <v>45931</v>
      </c>
      <c r="R5" s="11" t="s">
        <v>44</v>
      </c>
    </row>
    <row r="6" s="2" customFormat="1" hidden="1" spans="1:18">
      <c r="A6" s="11">
        <v>4</v>
      </c>
      <c r="B6" s="9" t="s">
        <v>45</v>
      </c>
      <c r="C6" s="11" t="s">
        <v>46</v>
      </c>
      <c r="D6" s="11">
        <v>117.6</v>
      </c>
      <c r="E6" s="11">
        <v>5400</v>
      </c>
      <c r="F6" s="11">
        <v>635040</v>
      </c>
      <c r="G6" s="11" t="s">
        <v>47</v>
      </c>
      <c r="H6" s="17">
        <v>45922</v>
      </c>
      <c r="I6" s="13">
        <v>6350</v>
      </c>
      <c r="J6" s="11">
        <v>1005.94</v>
      </c>
      <c r="K6" s="13">
        <f t="shared" si="0"/>
        <v>5344.06</v>
      </c>
      <c r="L6" s="114" t="s">
        <v>48</v>
      </c>
      <c r="M6" s="114" t="s">
        <v>49</v>
      </c>
      <c r="N6" s="11" t="s">
        <v>50</v>
      </c>
      <c r="O6" s="11">
        <v>15299356763</v>
      </c>
      <c r="P6" s="11" t="s">
        <v>23</v>
      </c>
      <c r="Q6" s="14">
        <v>45936</v>
      </c>
      <c r="R6" s="11" t="s">
        <v>38</v>
      </c>
    </row>
    <row r="7" s="2" customFormat="1" hidden="1" spans="1:18">
      <c r="A7" s="11">
        <v>5</v>
      </c>
      <c r="B7" s="9" t="s">
        <v>51</v>
      </c>
      <c r="C7" s="11" t="s">
        <v>52</v>
      </c>
      <c r="D7" s="11">
        <v>126.5</v>
      </c>
      <c r="E7" s="11">
        <v>5454.545</v>
      </c>
      <c r="F7" s="11">
        <v>690000</v>
      </c>
      <c r="G7" s="11" t="s">
        <v>53</v>
      </c>
      <c r="H7" s="12">
        <v>45894</v>
      </c>
      <c r="I7" s="13">
        <v>6900</v>
      </c>
      <c r="J7" s="11">
        <v>1093.07</v>
      </c>
      <c r="K7" s="13">
        <f t="shared" si="0"/>
        <v>5806.93</v>
      </c>
      <c r="L7" s="114" t="s">
        <v>54</v>
      </c>
      <c r="M7" s="114" t="s">
        <v>55</v>
      </c>
      <c r="N7" s="11" t="s">
        <v>22</v>
      </c>
      <c r="O7" s="11">
        <v>13239072727</v>
      </c>
      <c r="P7" s="11" t="s">
        <v>23</v>
      </c>
      <c r="Q7" s="14">
        <v>45903</v>
      </c>
      <c r="R7" s="11" t="s">
        <v>56</v>
      </c>
    </row>
    <row r="8" s="2" customFormat="1" spans="1:18">
      <c r="A8" s="11">
        <v>6</v>
      </c>
      <c r="B8" s="9" t="s">
        <v>57</v>
      </c>
      <c r="C8" s="11" t="s">
        <v>58</v>
      </c>
      <c r="D8" s="11">
        <v>117.84</v>
      </c>
      <c r="E8" s="11">
        <v>5176.51</v>
      </c>
      <c r="F8" s="11">
        <v>610000</v>
      </c>
      <c r="G8" s="11" t="s">
        <v>53</v>
      </c>
      <c r="H8" s="12">
        <v>45958</v>
      </c>
      <c r="I8" s="11">
        <v>6100</v>
      </c>
      <c r="J8" s="11">
        <v>966.34</v>
      </c>
      <c r="K8" s="11">
        <f t="shared" si="0"/>
        <v>5133.66</v>
      </c>
      <c r="L8" s="114" t="s">
        <v>54</v>
      </c>
      <c r="M8" s="114" t="s">
        <v>55</v>
      </c>
      <c r="N8" s="11" t="s">
        <v>22</v>
      </c>
      <c r="O8" s="11">
        <v>13239072727</v>
      </c>
      <c r="P8" s="11" t="s">
        <v>23</v>
      </c>
      <c r="Q8" s="14">
        <v>45958</v>
      </c>
      <c r="R8" s="11" t="s">
        <v>59</v>
      </c>
    </row>
    <row r="9" s="2" customFormat="1" hidden="1" spans="1:18">
      <c r="A9" s="11">
        <v>7</v>
      </c>
      <c r="B9" s="9" t="s">
        <v>60</v>
      </c>
      <c r="C9" s="11" t="s">
        <v>61</v>
      </c>
      <c r="D9" s="11">
        <v>126.5</v>
      </c>
      <c r="E9" s="11">
        <v>5454.545</v>
      </c>
      <c r="F9" s="11">
        <v>690000</v>
      </c>
      <c r="G9" s="11" t="s">
        <v>62</v>
      </c>
      <c r="H9" s="12">
        <v>45935</v>
      </c>
      <c r="I9" s="13">
        <v>6900</v>
      </c>
      <c r="J9" s="11">
        <v>1093.07</v>
      </c>
      <c r="K9" s="13">
        <f t="shared" si="0"/>
        <v>5806.93</v>
      </c>
      <c r="L9" s="11" t="s">
        <v>63</v>
      </c>
      <c r="M9" s="114" t="s">
        <v>64</v>
      </c>
      <c r="N9" s="11" t="s">
        <v>31</v>
      </c>
      <c r="O9" s="11">
        <v>13628970776</v>
      </c>
      <c r="P9" s="11" t="s">
        <v>23</v>
      </c>
      <c r="Q9" s="14">
        <v>45936</v>
      </c>
      <c r="R9" s="11" t="s">
        <v>24</v>
      </c>
    </row>
    <row r="10" s="2" customFormat="1" spans="1:18">
      <c r="A10" s="11">
        <v>8</v>
      </c>
      <c r="B10" s="9" t="s">
        <v>65</v>
      </c>
      <c r="C10" s="11" t="s">
        <v>66</v>
      </c>
      <c r="D10" s="11">
        <v>126.91</v>
      </c>
      <c r="E10" s="11">
        <v>5295.69</v>
      </c>
      <c r="F10" s="11">
        <v>672076</v>
      </c>
      <c r="G10" s="11" t="s">
        <v>67</v>
      </c>
      <c r="H10" s="12">
        <v>45964</v>
      </c>
      <c r="I10" s="11">
        <v>13441</v>
      </c>
      <c r="J10" s="11">
        <v>2129.27</v>
      </c>
      <c r="K10" s="11">
        <f t="shared" si="0"/>
        <v>11311.73</v>
      </c>
      <c r="L10" s="114" t="s">
        <v>68</v>
      </c>
      <c r="M10" s="114" t="s">
        <v>69</v>
      </c>
      <c r="N10" s="11" t="s">
        <v>70</v>
      </c>
      <c r="O10" s="11">
        <v>18299830975</v>
      </c>
      <c r="P10" s="11" t="s">
        <v>23</v>
      </c>
      <c r="Q10" s="14">
        <v>45966</v>
      </c>
      <c r="R10" s="11" t="s">
        <v>56</v>
      </c>
    </row>
    <row r="11" s="2" customFormat="1" ht="28.5" hidden="1" spans="1:18">
      <c r="A11" s="11">
        <v>9</v>
      </c>
      <c r="B11" s="9" t="s">
        <v>71</v>
      </c>
      <c r="C11" s="11" t="s">
        <v>72</v>
      </c>
      <c r="D11" s="11">
        <v>126.5</v>
      </c>
      <c r="E11" s="11">
        <v>5370</v>
      </c>
      <c r="F11" s="11">
        <v>679305</v>
      </c>
      <c r="G11" s="11" t="s">
        <v>73</v>
      </c>
      <c r="H11" s="12">
        <v>45931</v>
      </c>
      <c r="I11" s="13">
        <v>6793</v>
      </c>
      <c r="J11" s="11">
        <v>1076.12</v>
      </c>
      <c r="K11" s="13">
        <f t="shared" si="0"/>
        <v>5716.88</v>
      </c>
      <c r="L11" s="114" t="s">
        <v>74</v>
      </c>
      <c r="M11" s="114" t="s">
        <v>75</v>
      </c>
      <c r="N11" s="11" t="s">
        <v>70</v>
      </c>
      <c r="O11" s="11">
        <v>19914230009</v>
      </c>
      <c r="P11" s="11" t="s">
        <v>23</v>
      </c>
      <c r="Q11" s="14">
        <v>45935</v>
      </c>
      <c r="R11" s="11" t="s">
        <v>76</v>
      </c>
    </row>
    <row r="12" s="2" customFormat="1" hidden="1" spans="1:18">
      <c r="A12" s="11">
        <v>10</v>
      </c>
      <c r="B12" s="9" t="s">
        <v>77</v>
      </c>
      <c r="C12" s="11" t="s">
        <v>78</v>
      </c>
      <c r="D12" s="11">
        <v>126.5</v>
      </c>
      <c r="E12" s="11">
        <v>5675.494</v>
      </c>
      <c r="F12" s="11">
        <v>717950</v>
      </c>
      <c r="G12" s="11" t="s">
        <v>79</v>
      </c>
      <c r="H12" s="16">
        <v>45931</v>
      </c>
      <c r="I12" s="13">
        <v>7179</v>
      </c>
      <c r="J12" s="11">
        <v>1137.27</v>
      </c>
      <c r="K12" s="13">
        <f t="shared" si="0"/>
        <v>6041.73</v>
      </c>
      <c r="L12" s="114" t="s">
        <v>80</v>
      </c>
      <c r="M12" s="114" t="s">
        <v>81</v>
      </c>
      <c r="N12" s="11" t="s">
        <v>22</v>
      </c>
      <c r="O12" s="11">
        <v>17399071459</v>
      </c>
      <c r="P12" s="11" t="s">
        <v>23</v>
      </c>
      <c r="Q12" s="14">
        <v>45931</v>
      </c>
      <c r="R12" s="11" t="s">
        <v>76</v>
      </c>
    </row>
    <row r="13" s="2" customFormat="1" hidden="1" spans="1:18">
      <c r="A13" s="11">
        <v>11</v>
      </c>
      <c r="B13" s="9" t="s">
        <v>82</v>
      </c>
      <c r="C13" s="11" t="s">
        <v>83</v>
      </c>
      <c r="D13" s="2">
        <v>126.5</v>
      </c>
      <c r="E13" s="11">
        <v>5420</v>
      </c>
      <c r="F13" s="11">
        <v>685630</v>
      </c>
      <c r="G13" s="9" t="s">
        <v>84</v>
      </c>
      <c r="H13" s="18">
        <v>45933</v>
      </c>
      <c r="I13" s="13">
        <v>6856</v>
      </c>
      <c r="J13" s="11">
        <v>1086.1</v>
      </c>
      <c r="K13" s="13">
        <f t="shared" si="0"/>
        <v>5769.9</v>
      </c>
      <c r="L13" s="114" t="s">
        <v>85</v>
      </c>
      <c r="M13" s="11" t="s">
        <v>86</v>
      </c>
      <c r="N13" s="11" t="s">
        <v>50</v>
      </c>
      <c r="O13" s="11">
        <v>18799833307</v>
      </c>
      <c r="P13" s="11" t="s">
        <v>23</v>
      </c>
      <c r="Q13" s="14">
        <v>45933</v>
      </c>
      <c r="R13" s="11" t="s">
        <v>24</v>
      </c>
    </row>
    <row r="14" s="2" customFormat="1" ht="28.5" spans="1:18">
      <c r="A14" s="11">
        <v>12</v>
      </c>
      <c r="B14" s="9" t="s">
        <v>87</v>
      </c>
      <c r="C14" s="11" t="s">
        <v>88</v>
      </c>
      <c r="D14" s="2">
        <v>126.5</v>
      </c>
      <c r="E14" s="11">
        <v>5440</v>
      </c>
      <c r="F14" s="11">
        <v>688160</v>
      </c>
      <c r="G14" s="11" t="s">
        <v>73</v>
      </c>
      <c r="H14" s="12">
        <v>45938</v>
      </c>
      <c r="I14" s="11">
        <v>6881</v>
      </c>
      <c r="J14" s="11">
        <v>1090.06</v>
      </c>
      <c r="K14" s="11">
        <f t="shared" si="0"/>
        <v>5790.94</v>
      </c>
      <c r="L14" s="114" t="s">
        <v>74</v>
      </c>
      <c r="M14" s="114" t="s">
        <v>75</v>
      </c>
      <c r="N14" s="11" t="s">
        <v>70</v>
      </c>
      <c r="O14" s="11">
        <v>19914230009</v>
      </c>
      <c r="P14" s="11" t="s">
        <v>23</v>
      </c>
      <c r="Q14" s="14">
        <v>45957</v>
      </c>
      <c r="R14" s="11" t="s">
        <v>76</v>
      </c>
    </row>
    <row r="15" s="2" customFormat="1" hidden="1" spans="1:18">
      <c r="A15" s="11">
        <v>13</v>
      </c>
      <c r="B15" s="9" t="s">
        <v>94</v>
      </c>
      <c r="C15" s="11" t="s">
        <v>95</v>
      </c>
      <c r="D15" s="11">
        <v>133.94</v>
      </c>
      <c r="E15" s="11">
        <v>5400</v>
      </c>
      <c r="F15" s="11">
        <v>723276</v>
      </c>
      <c r="G15" s="11" t="s">
        <v>96</v>
      </c>
      <c r="H15" s="12">
        <v>45903</v>
      </c>
      <c r="I15" s="13">
        <v>7232</v>
      </c>
      <c r="J15" s="11">
        <v>1145.66</v>
      </c>
      <c r="K15" s="13">
        <f t="shared" si="0"/>
        <v>6086.34</v>
      </c>
      <c r="L15" s="114" t="s">
        <v>97</v>
      </c>
      <c r="M15" s="114" t="s">
        <v>98</v>
      </c>
      <c r="N15" s="11" t="s">
        <v>22</v>
      </c>
      <c r="O15" s="11">
        <v>13999627205</v>
      </c>
      <c r="P15" s="11" t="s">
        <v>23</v>
      </c>
      <c r="Q15" s="14">
        <v>45903</v>
      </c>
      <c r="R15" s="11" t="s">
        <v>38</v>
      </c>
    </row>
    <row r="16" s="2" customFormat="1" hidden="1" spans="1:18">
      <c r="A16" s="11">
        <v>14</v>
      </c>
      <c r="B16" s="9" t="s">
        <v>99</v>
      </c>
      <c r="C16" s="11" t="s">
        <v>100</v>
      </c>
      <c r="D16" s="11">
        <v>133.94</v>
      </c>
      <c r="E16" s="11">
        <v>5450.2</v>
      </c>
      <c r="F16" s="11">
        <v>730000</v>
      </c>
      <c r="G16" s="11" t="s">
        <v>101</v>
      </c>
      <c r="H16" s="12">
        <v>45899</v>
      </c>
      <c r="I16" s="13">
        <v>7300</v>
      </c>
      <c r="J16" s="11">
        <v>1156.44</v>
      </c>
      <c r="K16" s="13">
        <f t="shared" si="0"/>
        <v>6143.56</v>
      </c>
      <c r="L16" s="120" t="s">
        <v>102</v>
      </c>
      <c r="M16" s="11" t="s">
        <v>103</v>
      </c>
      <c r="N16" s="11" t="s">
        <v>22</v>
      </c>
      <c r="O16" s="11">
        <v>17570884434</v>
      </c>
      <c r="P16" s="11" t="s">
        <v>23</v>
      </c>
      <c r="Q16" s="14">
        <v>45905</v>
      </c>
      <c r="R16" s="11" t="s">
        <v>56</v>
      </c>
    </row>
    <row r="17" s="2" customFormat="1" hidden="1" spans="1:19">
      <c r="A17" s="11">
        <v>15</v>
      </c>
      <c r="B17" s="9" t="s">
        <v>104</v>
      </c>
      <c r="C17" s="11" t="s">
        <v>105</v>
      </c>
      <c r="D17" s="11">
        <v>139.33</v>
      </c>
      <c r="E17" s="11">
        <v>6351</v>
      </c>
      <c r="F17" s="11">
        <v>884885</v>
      </c>
      <c r="G17" s="11" t="s">
        <v>106</v>
      </c>
      <c r="H17" s="12">
        <v>45914</v>
      </c>
      <c r="I17" s="13">
        <v>8848</v>
      </c>
      <c r="J17" s="11">
        <v>1401.66</v>
      </c>
      <c r="K17" s="13">
        <f t="shared" si="0"/>
        <v>7446.34</v>
      </c>
      <c r="L17" s="119" t="s">
        <v>107</v>
      </c>
      <c r="M17" s="114" t="s">
        <v>108</v>
      </c>
      <c r="N17" s="9" t="s">
        <v>109</v>
      </c>
      <c r="O17" s="11">
        <v>18096803395</v>
      </c>
      <c r="P17" s="11" t="s">
        <v>23</v>
      </c>
      <c r="Q17" s="14">
        <v>45934</v>
      </c>
      <c r="R17" s="11" t="s">
        <v>44</v>
      </c>
    </row>
    <row r="18" s="2" customFormat="1" hidden="1" spans="1:19">
      <c r="A18" s="11">
        <v>16</v>
      </c>
      <c r="B18" s="9" t="s">
        <v>110</v>
      </c>
      <c r="C18" s="11" t="s">
        <v>111</v>
      </c>
      <c r="D18" s="11">
        <v>102.97</v>
      </c>
      <c r="E18" s="11">
        <v>16500</v>
      </c>
      <c r="F18" s="11">
        <v>1699005</v>
      </c>
      <c r="G18" s="11" t="s">
        <v>112</v>
      </c>
      <c r="H18" s="17">
        <v>45920</v>
      </c>
      <c r="I18" s="13">
        <v>33980</v>
      </c>
      <c r="J18" s="11">
        <v>6074.46</v>
      </c>
      <c r="K18" s="13">
        <f t="shared" si="0"/>
        <v>27905.54</v>
      </c>
      <c r="L18" s="114" t="s">
        <v>113</v>
      </c>
      <c r="M18" s="114" t="s">
        <v>114</v>
      </c>
      <c r="N18" s="11" t="s">
        <v>22</v>
      </c>
      <c r="O18" s="11">
        <v>15193198803</v>
      </c>
      <c r="P18" s="11" t="s">
        <v>23</v>
      </c>
      <c r="Q18" s="14">
        <v>45935</v>
      </c>
      <c r="R18" s="11" t="s">
        <v>38</v>
      </c>
    </row>
    <row r="19" s="2" customFormat="1" hidden="1" spans="1:19">
      <c r="A19" s="11">
        <v>17</v>
      </c>
      <c r="B19" s="9" t="s">
        <v>115</v>
      </c>
      <c r="C19" s="11" t="s">
        <v>116</v>
      </c>
      <c r="D19" s="11">
        <v>49.26</v>
      </c>
      <c r="E19" s="11">
        <v>17893.45</v>
      </c>
      <c r="F19" s="11">
        <v>880000</v>
      </c>
      <c r="G19" s="11" t="s">
        <v>117</v>
      </c>
      <c r="H19" s="15">
        <v>45775</v>
      </c>
      <c r="I19" s="13">
        <v>17600</v>
      </c>
      <c r="J19" s="11">
        <v>2788.12</v>
      </c>
      <c r="K19" s="13">
        <f t="shared" si="0"/>
        <v>14811.88</v>
      </c>
      <c r="L19" s="114" t="s">
        <v>118</v>
      </c>
      <c r="M19" s="114" t="s">
        <v>119</v>
      </c>
      <c r="N19" s="11" t="s">
        <v>31</v>
      </c>
      <c r="O19" s="11">
        <v>13565013198</v>
      </c>
      <c r="P19" s="11" t="s">
        <v>23</v>
      </c>
      <c r="Q19" s="14">
        <v>45778</v>
      </c>
      <c r="R19" s="11" t="s">
        <v>44</v>
      </c>
    </row>
    <row r="20" s="2" customFormat="1" hidden="1" spans="1:19">
      <c r="A20" s="11">
        <v>18</v>
      </c>
      <c r="B20" s="9" t="s">
        <v>120</v>
      </c>
      <c r="C20" s="11" t="s">
        <v>121</v>
      </c>
      <c r="D20" s="11">
        <v>51.52</v>
      </c>
      <c r="E20" s="11">
        <v>17117.39</v>
      </c>
      <c r="F20" s="11">
        <v>881888</v>
      </c>
      <c r="G20" s="20" t="s">
        <v>122</v>
      </c>
      <c r="H20" s="16">
        <v>45937</v>
      </c>
      <c r="I20" s="13">
        <v>17637</v>
      </c>
      <c r="J20" s="11">
        <v>2793.98</v>
      </c>
      <c r="K20" s="13">
        <f t="shared" si="0"/>
        <v>14843.02</v>
      </c>
      <c r="L20" s="114" t="s">
        <v>123</v>
      </c>
      <c r="M20" s="114" t="s">
        <v>124</v>
      </c>
      <c r="N20" s="11" t="s">
        <v>31</v>
      </c>
      <c r="O20" s="11">
        <v>18699681791</v>
      </c>
      <c r="P20" s="11" t="s">
        <v>23</v>
      </c>
      <c r="Q20" s="14">
        <v>45937</v>
      </c>
      <c r="R20" s="11" t="s">
        <v>44</v>
      </c>
    </row>
    <row r="21" s="2" customFormat="1" hidden="1" spans="1:19">
      <c r="A21" s="11">
        <v>19</v>
      </c>
      <c r="B21" s="9" t="s">
        <v>125</v>
      </c>
      <c r="C21" s="11" t="s">
        <v>126</v>
      </c>
      <c r="D21" s="11">
        <v>209.44</v>
      </c>
      <c r="E21" s="11">
        <v>10523.3</v>
      </c>
      <c r="F21" s="11">
        <v>2204000</v>
      </c>
      <c r="G21" s="11" t="s">
        <v>127</v>
      </c>
      <c r="H21" s="17">
        <v>45839</v>
      </c>
      <c r="I21" s="13">
        <v>44080</v>
      </c>
      <c r="J21" s="11">
        <v>8569.5</v>
      </c>
      <c r="K21" s="13">
        <f t="shared" si="0"/>
        <v>35510.5</v>
      </c>
      <c r="L21" s="114" t="s">
        <v>128</v>
      </c>
      <c r="M21" s="114" t="s">
        <v>129</v>
      </c>
      <c r="N21" s="11" t="s">
        <v>22</v>
      </c>
      <c r="O21" s="11">
        <v>17799503855</v>
      </c>
      <c r="P21" s="11" t="s">
        <v>23</v>
      </c>
      <c r="Q21" s="14">
        <v>45934</v>
      </c>
      <c r="R21" s="11" t="s">
        <v>56</v>
      </c>
    </row>
    <row r="22" s="2" customFormat="1" spans="1:19">
      <c r="A22" s="11">
        <v>20</v>
      </c>
      <c r="B22" s="9" t="s">
        <v>134</v>
      </c>
      <c r="C22" s="11" t="s">
        <v>135</v>
      </c>
      <c r="D22" s="11">
        <v>126.5</v>
      </c>
      <c r="E22" s="11">
        <v>5200</v>
      </c>
      <c r="F22" s="11">
        <v>657800</v>
      </c>
      <c r="G22" s="11" t="s">
        <v>136</v>
      </c>
      <c r="H22" s="16">
        <v>45999</v>
      </c>
      <c r="I22" s="11">
        <v>13156</v>
      </c>
      <c r="J22" s="11">
        <v>2084.12</v>
      </c>
      <c r="K22" s="11">
        <f t="shared" si="0"/>
        <v>11071.88</v>
      </c>
      <c r="L22" s="114" t="s">
        <v>137</v>
      </c>
      <c r="M22" s="114" t="s">
        <v>138</v>
      </c>
      <c r="N22" s="11" t="s">
        <v>50</v>
      </c>
      <c r="O22" s="11">
        <v>16699664622</v>
      </c>
      <c r="P22" s="11" t="s">
        <v>23</v>
      </c>
      <c r="Q22" s="14">
        <v>46042</v>
      </c>
      <c r="R22" s="11" t="s">
        <v>38</v>
      </c>
    </row>
    <row r="23" s="2" customFormat="1" spans="1:19">
      <c r="A23" s="11">
        <v>21</v>
      </c>
      <c r="B23" s="9" t="s">
        <v>139</v>
      </c>
      <c r="C23" s="11" t="s">
        <v>140</v>
      </c>
      <c r="D23" s="11">
        <v>126.91</v>
      </c>
      <c r="E23" s="11">
        <v>5100</v>
      </c>
      <c r="F23" s="11">
        <v>647241</v>
      </c>
      <c r="G23" s="11" t="s">
        <v>117</v>
      </c>
      <c r="H23" s="15">
        <v>45999</v>
      </c>
      <c r="I23" s="11">
        <v>6472</v>
      </c>
      <c r="J23" s="11">
        <v>1025.27</v>
      </c>
      <c r="K23" s="11">
        <f t="shared" si="0"/>
        <v>5446.73</v>
      </c>
      <c r="L23" s="114" t="s">
        <v>118</v>
      </c>
      <c r="M23" s="114" t="s">
        <v>119</v>
      </c>
      <c r="N23" s="11" t="s">
        <v>31</v>
      </c>
      <c r="O23" s="11">
        <v>13565013198</v>
      </c>
      <c r="P23" s="11" t="s">
        <v>23</v>
      </c>
      <c r="Q23" s="14">
        <v>46052</v>
      </c>
      <c r="R23" s="11" t="s">
        <v>44</v>
      </c>
    </row>
    <row r="24" s="2" customFormat="1" spans="1:19">
      <c r="A24" s="11">
        <v>22</v>
      </c>
      <c r="B24" s="9" t="s">
        <v>141</v>
      </c>
      <c r="C24" s="11" t="s">
        <v>142</v>
      </c>
      <c r="D24" s="11">
        <v>126.91</v>
      </c>
      <c r="E24" s="11">
        <v>5247.81</v>
      </c>
      <c r="F24" s="11">
        <v>666000</v>
      </c>
      <c r="G24" s="11" t="s">
        <v>143</v>
      </c>
      <c r="H24" s="15">
        <v>46047</v>
      </c>
      <c r="I24" s="11">
        <v>6660</v>
      </c>
      <c r="J24" s="11">
        <v>1055.05</v>
      </c>
      <c r="K24" s="11">
        <f t="shared" si="0"/>
        <v>5604.95</v>
      </c>
      <c r="L24" s="114" t="s">
        <v>144</v>
      </c>
      <c r="M24" s="114" t="s">
        <v>145</v>
      </c>
      <c r="N24" s="11" t="s">
        <v>31</v>
      </c>
      <c r="O24" s="11">
        <v>19915130906</v>
      </c>
      <c r="P24" s="11" t="s">
        <v>23</v>
      </c>
      <c r="Q24" s="14">
        <v>46055</v>
      </c>
      <c r="R24" s="11" t="s">
        <v>146</v>
      </c>
    </row>
    <row r="25" s="2" customFormat="1" spans="1:19">
      <c r="A25" s="11">
        <v>23</v>
      </c>
      <c r="B25" s="9" t="s">
        <v>147</v>
      </c>
      <c r="C25" s="11" t="s">
        <v>148</v>
      </c>
      <c r="D25" s="11">
        <v>126.91</v>
      </c>
      <c r="E25" s="11">
        <v>5421.165</v>
      </c>
      <c r="F25" s="11">
        <v>688000</v>
      </c>
      <c r="G25" s="11" t="s">
        <v>47</v>
      </c>
      <c r="H25" s="17">
        <v>45958</v>
      </c>
      <c r="I25" s="11">
        <v>6880</v>
      </c>
      <c r="J25" s="11">
        <v>1089.9</v>
      </c>
      <c r="K25" s="11">
        <f t="shared" si="0"/>
        <v>5790.1</v>
      </c>
      <c r="L25" s="114" t="s">
        <v>48</v>
      </c>
      <c r="M25" s="114" t="s">
        <v>49</v>
      </c>
      <c r="N25" s="11" t="s">
        <v>50</v>
      </c>
      <c r="O25" s="11">
        <v>15299356763</v>
      </c>
      <c r="P25" s="11" t="s">
        <v>23</v>
      </c>
      <c r="Q25" s="14">
        <v>46053</v>
      </c>
      <c r="R25" s="11" t="s">
        <v>59</v>
      </c>
    </row>
    <row r="26" s="2" customFormat="1" ht="28.5" spans="1:19">
      <c r="A26" s="11">
        <v>24</v>
      </c>
      <c r="B26" s="9" t="s">
        <v>149</v>
      </c>
      <c r="C26" s="11" t="s">
        <v>150</v>
      </c>
      <c r="D26" s="11">
        <v>126.91</v>
      </c>
      <c r="E26" s="11">
        <v>6200</v>
      </c>
      <c r="F26" s="11">
        <v>786842</v>
      </c>
      <c r="G26" s="11" t="s">
        <v>151</v>
      </c>
      <c r="H26" s="16">
        <v>45994</v>
      </c>
      <c r="I26" s="11">
        <v>15736</v>
      </c>
      <c r="J26" s="11">
        <v>2492.83</v>
      </c>
      <c r="K26" s="11">
        <f t="shared" si="0"/>
        <v>13243.17</v>
      </c>
      <c r="L26" s="11" t="s">
        <v>152</v>
      </c>
      <c r="M26" s="114" t="s">
        <v>153</v>
      </c>
      <c r="N26" s="11" t="s">
        <v>154</v>
      </c>
      <c r="O26" s="11">
        <v>18095831350</v>
      </c>
      <c r="P26" s="11" t="s">
        <v>23</v>
      </c>
      <c r="Q26" s="14">
        <v>45994</v>
      </c>
      <c r="R26" s="11" t="s">
        <v>56</v>
      </c>
    </row>
    <row r="27" s="2" customFormat="1" spans="1:19">
      <c r="A27" s="11">
        <v>25</v>
      </c>
      <c r="B27" s="9" t="s">
        <v>155</v>
      </c>
      <c r="C27" s="11" t="s">
        <v>156</v>
      </c>
      <c r="D27" s="11">
        <v>134.8</v>
      </c>
      <c r="E27" s="11">
        <v>5400</v>
      </c>
      <c r="F27" s="11">
        <v>727920</v>
      </c>
      <c r="G27" s="11" t="s">
        <v>157</v>
      </c>
      <c r="H27" s="15">
        <v>45991</v>
      </c>
      <c r="I27" s="11">
        <v>14558</v>
      </c>
      <c r="J27" s="11">
        <v>2306.22</v>
      </c>
      <c r="K27" s="11">
        <f t="shared" si="0"/>
        <v>12251.78</v>
      </c>
      <c r="L27" s="114" t="s">
        <v>158</v>
      </c>
      <c r="M27" s="114" t="s">
        <v>159</v>
      </c>
      <c r="N27" s="11" t="s">
        <v>22</v>
      </c>
      <c r="O27" s="11">
        <v>13899084702</v>
      </c>
      <c r="P27" s="11" t="s">
        <v>23</v>
      </c>
      <c r="Q27" s="14">
        <v>45991</v>
      </c>
      <c r="R27" s="11" t="s">
        <v>146</v>
      </c>
      <c r="S27" s="1"/>
    </row>
    <row r="28" s="2" customFormat="1" spans="1:19">
      <c r="A28" s="11">
        <v>26</v>
      </c>
      <c r="B28" s="9" t="s">
        <v>160</v>
      </c>
      <c r="C28" s="11" t="s">
        <v>161</v>
      </c>
      <c r="D28" s="11">
        <v>134.8</v>
      </c>
      <c r="E28" s="11">
        <v>6379.82</v>
      </c>
      <c r="F28" s="11">
        <v>860000</v>
      </c>
      <c r="G28" s="11" t="s">
        <v>162</v>
      </c>
      <c r="H28" s="15">
        <v>45966</v>
      </c>
      <c r="I28" s="11">
        <v>17200</v>
      </c>
      <c r="J28" s="11">
        <v>2724.75</v>
      </c>
      <c r="K28" s="11">
        <f t="shared" si="0"/>
        <v>14475.25</v>
      </c>
      <c r="L28" s="114" t="s">
        <v>163</v>
      </c>
      <c r="M28" s="114" t="s">
        <v>164</v>
      </c>
      <c r="N28" s="11" t="s">
        <v>22</v>
      </c>
      <c r="O28" s="11">
        <v>15739353373</v>
      </c>
      <c r="P28" s="11" t="s">
        <v>23</v>
      </c>
      <c r="Q28" s="14">
        <v>46034</v>
      </c>
      <c r="R28" s="11" t="s">
        <v>56</v>
      </c>
    </row>
    <row r="29" s="2" customFormat="1" ht="28.5" spans="1:19">
      <c r="A29" s="11">
        <v>27</v>
      </c>
      <c r="B29" s="9" t="s">
        <v>165</v>
      </c>
      <c r="C29" s="11" t="s">
        <v>166</v>
      </c>
      <c r="D29" s="11">
        <v>133.94</v>
      </c>
      <c r="E29" s="11">
        <v>5300</v>
      </c>
      <c r="F29" s="11">
        <v>709882</v>
      </c>
      <c r="G29" s="11" t="s">
        <v>167</v>
      </c>
      <c r="H29" s="15">
        <v>45984</v>
      </c>
      <c r="I29" s="11">
        <v>7098</v>
      </c>
      <c r="J29" s="11">
        <v>1124.44</v>
      </c>
      <c r="K29" s="11">
        <f t="shared" si="0"/>
        <v>5973.56</v>
      </c>
      <c r="L29" s="114" t="s">
        <v>168</v>
      </c>
      <c r="M29" s="114" t="s">
        <v>169</v>
      </c>
      <c r="N29" s="9" t="s">
        <v>170</v>
      </c>
      <c r="O29" s="11">
        <v>19190112023</v>
      </c>
      <c r="P29" s="11" t="s">
        <v>23</v>
      </c>
      <c r="Q29" s="14">
        <v>45994</v>
      </c>
      <c r="R29" s="11" t="s">
        <v>146</v>
      </c>
    </row>
    <row r="30" s="2" customFormat="1" spans="1:19">
      <c r="A30" s="11">
        <v>28</v>
      </c>
      <c r="B30" s="21" t="s">
        <v>171</v>
      </c>
      <c r="C30" s="22" t="s">
        <v>172</v>
      </c>
      <c r="D30" s="22">
        <v>134.8</v>
      </c>
      <c r="E30" s="22">
        <v>5500</v>
      </c>
      <c r="F30" s="22">
        <v>741400</v>
      </c>
      <c r="G30" s="11" t="s">
        <v>173</v>
      </c>
      <c r="H30" s="15">
        <v>45979</v>
      </c>
      <c r="I30" s="11">
        <v>14828</v>
      </c>
      <c r="J30" s="11">
        <v>2348.99</v>
      </c>
      <c r="K30" s="11">
        <f t="shared" si="0"/>
        <v>12479.01</v>
      </c>
      <c r="L30" s="114" t="s">
        <v>174</v>
      </c>
      <c r="M30" s="114" t="s">
        <v>175</v>
      </c>
      <c r="N30" s="11" t="s">
        <v>70</v>
      </c>
      <c r="O30" s="11">
        <v>15699291717</v>
      </c>
      <c r="P30" s="11" t="s">
        <v>23</v>
      </c>
      <c r="Q30" s="23">
        <v>45990</v>
      </c>
      <c r="R30" s="11" t="s">
        <v>56</v>
      </c>
    </row>
    <row r="31" s="2" customFormat="1" spans="1:19">
      <c r="A31" s="11">
        <v>29</v>
      </c>
      <c r="B31" s="24" t="s">
        <v>176</v>
      </c>
      <c r="C31" s="25" t="s">
        <v>177</v>
      </c>
      <c r="D31" s="25">
        <v>157.36</v>
      </c>
      <c r="E31" s="25">
        <v>7625.826</v>
      </c>
      <c r="F31" s="25">
        <v>1200000</v>
      </c>
      <c r="G31" s="25" t="s">
        <v>178</v>
      </c>
      <c r="H31" s="15">
        <v>46025</v>
      </c>
      <c r="I31" s="11">
        <v>24000</v>
      </c>
      <c r="J31" s="11">
        <v>3801.98</v>
      </c>
      <c r="K31" s="11">
        <f t="shared" si="0"/>
        <v>20198.02</v>
      </c>
      <c r="L31" s="117" t="s">
        <v>179</v>
      </c>
      <c r="M31" s="117" t="s">
        <v>180</v>
      </c>
      <c r="N31" s="25" t="s">
        <v>50</v>
      </c>
      <c r="O31" s="25">
        <v>13999016240</v>
      </c>
      <c r="P31" s="11" t="s">
        <v>23</v>
      </c>
      <c r="Q31" s="26">
        <v>46055</v>
      </c>
      <c r="R31" s="11" t="s">
        <v>146</v>
      </c>
    </row>
    <row r="32" s="2" customFormat="1" spans="1:19">
      <c r="A32" s="11">
        <v>30</v>
      </c>
      <c r="B32" s="9" t="s">
        <v>181</v>
      </c>
      <c r="C32" s="11" t="s">
        <v>182</v>
      </c>
      <c r="D32" s="11">
        <v>174.32</v>
      </c>
      <c r="E32" s="11">
        <v>5248.97</v>
      </c>
      <c r="F32" s="11">
        <v>915000</v>
      </c>
      <c r="G32" s="11" t="s">
        <v>183</v>
      </c>
      <c r="H32" s="16">
        <v>46024</v>
      </c>
      <c r="I32" s="11">
        <v>18300</v>
      </c>
      <c r="J32" s="11">
        <v>2899.01</v>
      </c>
      <c r="K32" s="11">
        <f t="shared" si="0"/>
        <v>15400.99</v>
      </c>
      <c r="L32" s="114" t="s">
        <v>184</v>
      </c>
      <c r="M32" s="114" t="s">
        <v>185</v>
      </c>
      <c r="N32" s="11" t="s">
        <v>70</v>
      </c>
      <c r="O32" s="11">
        <v>15509962752</v>
      </c>
      <c r="P32" s="11" t="s">
        <v>23</v>
      </c>
      <c r="Q32" s="14">
        <v>46026</v>
      </c>
      <c r="R32" s="11" t="s">
        <v>24</v>
      </c>
    </row>
    <row r="33" s="2" customFormat="1" spans="1:19">
      <c r="A33" s="11">
        <v>31</v>
      </c>
      <c r="B33" s="9" t="s">
        <v>186</v>
      </c>
      <c r="C33" s="11" t="s">
        <v>187</v>
      </c>
      <c r="D33" s="11">
        <v>117.84</v>
      </c>
      <c r="E33" s="11">
        <v>5091.649</v>
      </c>
      <c r="F33" s="11">
        <v>600000</v>
      </c>
      <c r="G33" s="11" t="s">
        <v>188</v>
      </c>
      <c r="H33" s="16">
        <v>46004</v>
      </c>
      <c r="I33" s="11">
        <v>6000</v>
      </c>
      <c r="J33" s="11">
        <v>950.49</v>
      </c>
      <c r="K33" s="11">
        <f t="shared" si="0"/>
        <v>5049.51</v>
      </c>
      <c r="L33" s="11" t="s">
        <v>189</v>
      </c>
      <c r="M33" s="114" t="s">
        <v>190</v>
      </c>
      <c r="N33" s="11" t="s">
        <v>50</v>
      </c>
      <c r="O33" s="11">
        <v>15099266194</v>
      </c>
      <c r="P33" s="11" t="s">
        <v>23</v>
      </c>
      <c r="Q33" s="14">
        <v>46033</v>
      </c>
      <c r="R33" s="11" t="s">
        <v>56</v>
      </c>
    </row>
    <row r="34" s="2" customFormat="1" spans="1:19">
      <c r="A34" s="11">
        <v>32</v>
      </c>
      <c r="B34" s="9" t="s">
        <v>197</v>
      </c>
      <c r="C34" s="11" t="s">
        <v>198</v>
      </c>
      <c r="D34" s="11">
        <v>210.8</v>
      </c>
      <c r="E34" s="11">
        <v>10550.285</v>
      </c>
      <c r="F34" s="11">
        <v>2224000</v>
      </c>
      <c r="G34" s="11" t="s">
        <v>127</v>
      </c>
      <c r="H34" s="15">
        <v>45839</v>
      </c>
      <c r="I34" s="11">
        <v>44480</v>
      </c>
      <c r="J34" s="11">
        <v>8474.46</v>
      </c>
      <c r="K34" s="11">
        <f t="shared" si="0"/>
        <v>36005.54</v>
      </c>
      <c r="L34" s="114" t="s">
        <v>128</v>
      </c>
      <c r="M34" s="114" t="s">
        <v>129</v>
      </c>
      <c r="N34" s="11" t="s">
        <v>22</v>
      </c>
      <c r="O34" s="11">
        <v>17799503855</v>
      </c>
      <c r="P34" s="11" t="s">
        <v>23</v>
      </c>
      <c r="Q34" s="14">
        <v>46056</v>
      </c>
      <c r="R34" s="11" t="s">
        <v>56</v>
      </c>
      <c r="S34" s="2">
        <f>I34/1.01</f>
        <v>44039.603960396</v>
      </c>
    </row>
    <row r="35" s="2" customFormat="1" ht="28.5" spans="1:19">
      <c r="A35" s="11">
        <v>33</v>
      </c>
      <c r="B35" s="9" t="s">
        <v>199</v>
      </c>
      <c r="C35" s="11" t="s">
        <v>200</v>
      </c>
      <c r="D35" s="11">
        <v>126.97</v>
      </c>
      <c r="E35" s="11">
        <v>4300</v>
      </c>
      <c r="F35" s="11">
        <v>545971</v>
      </c>
      <c r="G35" s="27" t="s">
        <v>201</v>
      </c>
      <c r="H35" s="28">
        <v>45977</v>
      </c>
      <c r="I35" s="11">
        <v>10919</v>
      </c>
      <c r="J35" s="11"/>
      <c r="K35" s="11">
        <f t="shared" si="0"/>
        <v>10919</v>
      </c>
      <c r="L35" s="9" t="s">
        <v>202</v>
      </c>
      <c r="M35" s="114" t="s">
        <v>203</v>
      </c>
      <c r="N35" s="11" t="s">
        <v>70</v>
      </c>
      <c r="O35" s="11">
        <v>18106423363</v>
      </c>
      <c r="P35" s="11" t="s">
        <v>23</v>
      </c>
      <c r="Q35" s="14">
        <v>45987</v>
      </c>
      <c r="R35" s="11" t="s">
        <v>56</v>
      </c>
    </row>
    <row r="36" s="2" customFormat="1" hidden="1" spans="1:19">
      <c r="A36" s="11">
        <v>34</v>
      </c>
      <c r="B36" s="9" t="s">
        <v>32</v>
      </c>
      <c r="C36" s="11" t="s">
        <v>33</v>
      </c>
      <c r="D36" s="11">
        <v>117.6</v>
      </c>
      <c r="E36" s="11">
        <v>5770.995</v>
      </c>
      <c r="F36" s="11">
        <v>678669</v>
      </c>
      <c r="G36" s="11" t="s">
        <v>34</v>
      </c>
      <c r="H36" s="12">
        <v>45915</v>
      </c>
      <c r="I36" s="11">
        <v>6787</v>
      </c>
      <c r="J36" s="11"/>
      <c r="K36" s="13">
        <f t="shared" si="0"/>
        <v>6787</v>
      </c>
      <c r="L36" s="29" t="s">
        <v>206</v>
      </c>
      <c r="M36" s="30"/>
      <c r="N36" s="30"/>
      <c r="O36" s="31"/>
      <c r="P36" s="11" t="s">
        <v>37</v>
      </c>
      <c r="Q36" s="14">
        <v>45936</v>
      </c>
      <c r="R36" s="11" t="s">
        <v>38</v>
      </c>
    </row>
    <row r="37" s="2" customFormat="1" spans="1:19">
      <c r="A37" s="11">
        <v>35</v>
      </c>
      <c r="B37" s="9" t="s">
        <v>89</v>
      </c>
      <c r="C37" s="11" t="s">
        <v>90</v>
      </c>
      <c r="D37" s="2">
        <v>126.91</v>
      </c>
      <c r="E37" s="11">
        <v>5515.72</v>
      </c>
      <c r="F37" s="11">
        <v>700000</v>
      </c>
      <c r="G37" s="11" t="s">
        <v>91</v>
      </c>
      <c r="H37" s="12">
        <v>45963</v>
      </c>
      <c r="I37" s="11">
        <v>14000</v>
      </c>
      <c r="J37" s="11"/>
      <c r="K37" s="11">
        <f t="shared" si="0"/>
        <v>14000</v>
      </c>
      <c r="L37" s="32"/>
      <c r="M37" s="33"/>
      <c r="N37" s="33"/>
      <c r="O37" s="34"/>
      <c r="P37" s="11" t="s">
        <v>37</v>
      </c>
      <c r="Q37" s="14">
        <v>45965</v>
      </c>
      <c r="R37" s="11" t="s">
        <v>44</v>
      </c>
      <c r="S37" s="33" t="s">
        <v>438</v>
      </c>
    </row>
    <row r="38" s="2" customFormat="1" hidden="1" spans="1:19">
      <c r="A38" s="11">
        <v>36</v>
      </c>
      <c r="B38" s="9" t="s">
        <v>130</v>
      </c>
      <c r="C38" s="11" t="s">
        <v>131</v>
      </c>
      <c r="D38" s="11">
        <v>126.5</v>
      </c>
      <c r="E38" s="11">
        <v>5848.91699604743</v>
      </c>
      <c r="F38" s="11">
        <v>739888</v>
      </c>
      <c r="G38" s="11" t="s">
        <v>132</v>
      </c>
      <c r="H38" s="16">
        <v>45865</v>
      </c>
      <c r="I38" s="11">
        <v>3000</v>
      </c>
      <c r="J38" s="11"/>
      <c r="K38" s="13">
        <f t="shared" si="0"/>
        <v>3000</v>
      </c>
      <c r="L38" s="32"/>
      <c r="M38" s="33"/>
      <c r="N38" s="33"/>
      <c r="O38" s="34"/>
      <c r="P38" s="11" t="s">
        <v>37</v>
      </c>
      <c r="Q38" s="14">
        <v>45866</v>
      </c>
      <c r="R38" s="11" t="s">
        <v>44</v>
      </c>
      <c r="S38" s="33"/>
    </row>
    <row r="39" s="2" customFormat="1" spans="1:19">
      <c r="A39" s="11">
        <v>37</v>
      </c>
      <c r="B39" s="9" t="s">
        <v>191</v>
      </c>
      <c r="C39" s="11" t="s">
        <v>192</v>
      </c>
      <c r="D39" s="11">
        <v>119.54</v>
      </c>
      <c r="E39" s="11">
        <v>7287.996</v>
      </c>
      <c r="F39" s="11">
        <v>863919</v>
      </c>
      <c r="G39" s="11" t="s">
        <v>193</v>
      </c>
      <c r="H39" s="35">
        <v>46046</v>
      </c>
      <c r="I39" s="11">
        <v>17278</v>
      </c>
      <c r="J39" s="11"/>
      <c r="K39" s="11">
        <f t="shared" si="0"/>
        <v>17278</v>
      </c>
      <c r="L39" s="36"/>
      <c r="M39" s="37"/>
      <c r="N39" s="37"/>
      <c r="O39" s="38"/>
      <c r="P39" s="11" t="s">
        <v>37</v>
      </c>
      <c r="Q39" s="14">
        <v>46055</v>
      </c>
      <c r="R39" s="11" t="s">
        <v>56</v>
      </c>
      <c r="S39" s="33"/>
    </row>
    <row r="40" s="3" customFormat="1" spans="1:19">
      <c r="A40" s="39" t="s">
        <v>439</v>
      </c>
      <c r="B40" s="40"/>
      <c r="C40" s="40"/>
      <c r="D40" s="40"/>
      <c r="E40" s="40"/>
      <c r="F40" s="40"/>
      <c r="G40" s="40"/>
      <c r="H40" s="41"/>
      <c r="I40" s="13">
        <f>I8+I10+I14+I22+I23+I24+I25+I26+I27+I28+I29+I30+I31+I32+I33+I34+I35+I37+I39</f>
        <v>263987</v>
      </c>
      <c r="J40" s="13">
        <f>J8+J10+J14+J22+J23+J24+J25+J26+J27+J28+J29+J30+J31+J32+J33+J34+J35+J37+J39</f>
        <v>36563.18</v>
      </c>
      <c r="K40" s="13">
        <f>K8+K10+K14+K22+K23+K24+K25+K26+K27+K28+K29+K30+K31+K32+K33+K34+K35+K37+K39</f>
        <v>227423.82</v>
      </c>
      <c r="L40" s="42"/>
      <c r="M40" s="43"/>
      <c r="N40" s="43"/>
      <c r="O40" s="44"/>
      <c r="P40" s="45"/>
      <c r="Q40" s="46"/>
      <c r="R40" s="13"/>
    </row>
    <row r="41" s="2" customFormat="1" ht="18.75" spans="1:19">
      <c r="A41" s="47" t="s">
        <v>204</v>
      </c>
      <c r="B41" s="48"/>
      <c r="C41" s="48"/>
      <c r="D41" s="48"/>
      <c r="E41" s="48"/>
      <c r="F41" s="48"/>
      <c r="G41" s="48"/>
      <c r="H41" s="49"/>
      <c r="I41" s="50">
        <f t="shared" ref="I41:K41" si="1">SUM(I3:I39)</f>
        <v>475784</v>
      </c>
      <c r="J41" s="50">
        <f t="shared" si="1"/>
        <v>70842.79</v>
      </c>
      <c r="K41" s="11">
        <f t="shared" si="1"/>
        <v>404941.21</v>
      </c>
      <c r="L41" s="50"/>
      <c r="M41" s="50"/>
      <c r="N41" s="50"/>
      <c r="O41" s="50"/>
      <c r="P41" s="50"/>
      <c r="Q41" s="51"/>
      <c r="R41" s="11"/>
    </row>
    <row r="43" s="2" customFormat="1" spans="1:19">
      <c r="B43" s="1"/>
      <c r="H43" s="4"/>
      <c r="K43" s="2">
        <f>I41-J41</f>
        <v>404941.21</v>
      </c>
      <c r="L43" s="2">
        <v>177517.39</v>
      </c>
    </row>
    <row r="44" s="2" customFormat="1" spans="1:19">
      <c r="B44" s="1"/>
      <c r="H44" s="4"/>
      <c r="I44" s="2">
        <f>I41-J41</f>
        <v>404941.21</v>
      </c>
      <c r="M44" s="2">
        <f>K43-L43</f>
        <v>227423.82</v>
      </c>
    </row>
  </sheetData>
  <autoFilter xmlns:etc="http://www.wps.cn/officeDocument/2017/etCustomData" ref="A2:S41" etc:filterBottomFollowUsedRange="0">
    <filterColumn colId="10">
      <colorFilter cellColor="0" dxfId="2"/>
    </filterColumn>
    <extLst/>
  </autoFilter>
  <mergeCells count="5">
    <mergeCell ref="A1:R1"/>
    <mergeCell ref="A40:H40"/>
    <mergeCell ref="A41:H41"/>
    <mergeCell ref="S37:S39"/>
    <mergeCell ref="L36:O39"/>
  </mergeCells>
  <dataValidations count="1">
    <dataValidation type="decimal" operator="between" allowBlank="1" showInputMessage="1" showErrorMessage="1" promptTitle="输入数据" prompt="不得输入空格、字体、字母" sqref="H7 H9 H16 H21 H24 H40 H27:H30 H33:H34 H38:H39">
      <formula1>-1000000</formula1>
      <formula2>100000000</formula2>
    </dataValidation>
  </dataValidation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计算明细</vt:lpstr>
      <vt:lpstr>修改后发放明细（尾差问题）</vt:lpstr>
      <vt:lpstr>开具发票明细</vt:lpstr>
      <vt:lpstr>人员信息采集</vt:lpstr>
      <vt:lpstr>申报劳务报酬</vt:lpstr>
      <vt:lpstr>个税扣缴明细</vt:lpstr>
      <vt:lpstr>实发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WPS_1567389243</cp:lastModifiedBy>
  <dcterms:created xsi:type="dcterms:W3CDTF">2023-05-12T11:15:00Z</dcterms:created>
  <dcterms:modified xsi:type="dcterms:W3CDTF">2026-06-15T04:49:18Z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935532F03FA44437AFCB1A43A2744670_12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