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<sst xmlns="http://schemas.openxmlformats.org/spreadsheetml/2006/main" count="23" uniqueCount="20">
  <si>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且末三级水电站运维费结算单（内部）</t>
  </si>
  <si>
    <t>合同名称</t>
  </si>
  <si>
    <t>水电站委托生产运行维护服务合同（且末三级水电站）</t>
  </si>
  <si>
    <t>甲方：</t>
  </si>
  <si>
    <t>且末县通力水电有限责任公司</t>
  </si>
  <si>
    <t>乙方：</t>
  </si>
  <si>
    <t>霍尔果斯创暄能源科技有限责任公司</t>
  </si>
  <si>
    <t>时间</t>
  </si>
  <si>
    <t>售电量（kwh）</t>
  </si>
  <si>
    <t>考核得分(分）</t>
  </si>
  <si>
    <t>应支付运维费（元）</t>
  </si>
  <si>
    <t>已预付运维费（元）</t>
  </si>
  <si>
    <t>应付运维费余额（元）</t>
  </si>
  <si>
    <t>备注</t>
  </si>
  <si>
    <t>2025年7月20日-7月31日</t>
  </si>
  <si>
    <t>/</t>
  </si>
  <si>
    <t>2026年7月1日-2026年7月19日</t>
  </si>
  <si>
    <t>合计：</t>
  </si>
  <si>
    <t>2025年7月20日-2026年7月19日且末三级水电站累计上网电量13903340.5kW.h，根据合同约定上网电量在1300万kW.h以上时，870000元+(A-1300万kW.h)X0.08元/kW.h结算，即942267.24元。已累计预付运维费600000元，剩余尾款342267.24元，此笔费用支付后，本年度运维费结清。</t>
  </si>
  <si>
    <t>制表：刘林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</si>
</sst>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22"/>
      <color theme="1"/>
      <name val="仿宋"/>
      <charset val="134"/>
    </font>
    <font>
      <sz val="10"/>
      <color rgb="FF333333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B17" sqref="B17"/>
    </sheetView>
  </sheetViews>
  <sheetFormatPr defaultColWidth="9" defaultRowHeight="13.5" outlineLevelCol="6"/>
  <cols>
    <col min="1" max="1" width="21.375" style="1" customWidth="1"/>
    <col min="2" max="2" width="20.2583333333333" style="1" customWidth="1"/>
    <col min="3" max="3" width="15.175" style="1" customWidth="1"/>
    <col min="4" max="4" width="19.375" style="1" customWidth="1"/>
    <col min="5" max="5" width="17.675" style="1" customWidth="1"/>
    <col min="6" max="6" width="19.0166666666667" style="1" customWidth="1"/>
    <col min="7" max="7" width="16.325" style="1" customWidth="1"/>
    <col min="8" max="9" width="9" style="1"/>
    <col min="10" max="10" width="9.375" style="1"/>
    <col min="11" max="16384" width="9" style="1"/>
  </cols>
  <sheetData>
    <row r="1" s="1" customFormat="1" ht="27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2" customHeight="1" spans="1:7">
      <c r="A2" s="4" t="s">
        <v>1</v>
      </c>
      <c r="B2" s="4"/>
      <c r="C2" s="4" t="s">
        <v>2</v>
      </c>
      <c r="D2" s="4"/>
      <c r="E2" s="4"/>
      <c r="F2" s="4"/>
      <c r="G2" s="4"/>
    </row>
    <row r="3" s="2" customFormat="1" ht="22" customHeight="1" spans="1:7">
      <c r="A3" s="4" t="s">
        <v>3</v>
      </c>
      <c r="B3" s="5" t="s">
        <v>4</v>
      </c>
      <c r="C3" s="5"/>
      <c r="D3" s="4" t="s">
        <v>5</v>
      </c>
      <c r="E3" s="6" t="s">
        <v>6</v>
      </c>
      <c r="F3" s="6"/>
      <c r="G3" s="6"/>
    </row>
    <row r="4" s="2" customFormat="1" ht="22" customHeight="1" spans="1:7">
      <c r="A4" s="4" t="s">
        <v>7</v>
      </c>
      <c r="B4" s="4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4" t="s">
        <v>13</v>
      </c>
    </row>
    <row r="5" s="2" customFormat="1" ht="21" customHeight="1" spans="1:7">
      <c r="A5" s="7" t="s">
        <v>14</v>
      </c>
      <c r="B5" s="8">
        <v>694283.5</v>
      </c>
      <c r="C5" s="4">
        <v>92</v>
      </c>
      <c r="D5" s="9">
        <v>150000</v>
      </c>
      <c r="E5" s="9">
        <v>150000</v>
      </c>
      <c r="F5" s="9">
        <f>D5-E5</f>
        <v>0</v>
      </c>
      <c r="G5" s="9"/>
    </row>
    <row r="6" s="2" customFormat="1" ht="21" customHeight="1" spans="1:7">
      <c r="A6" s="7">
        <v>45870</v>
      </c>
      <c r="B6" s="8">
        <v>1773000</v>
      </c>
      <c r="C6" s="4">
        <v>92</v>
      </c>
      <c r="D6" s="10"/>
      <c r="E6" s="10"/>
      <c r="F6" s="10"/>
      <c r="G6" s="10"/>
    </row>
    <row r="7" s="2" customFormat="1" ht="21" customHeight="1" spans="1:7">
      <c r="A7" s="7">
        <v>45901</v>
      </c>
      <c r="B7" s="8">
        <v>1585234</v>
      </c>
      <c r="C7" s="4">
        <v>94</v>
      </c>
      <c r="D7" s="11"/>
      <c r="E7" s="11"/>
      <c r="F7" s="11"/>
      <c r="G7" s="11"/>
    </row>
    <row r="8" s="2" customFormat="1" ht="21" customHeight="1" spans="1:7">
      <c r="A8" s="7">
        <v>45931</v>
      </c>
      <c r="B8" s="8">
        <v>1509557</v>
      </c>
      <c r="C8" s="4">
        <v>94</v>
      </c>
      <c r="D8" s="9">
        <v>150000</v>
      </c>
      <c r="E8" s="9">
        <v>150000</v>
      </c>
      <c r="F8" s="9">
        <v>0</v>
      </c>
      <c r="G8" s="9"/>
    </row>
    <row r="9" s="2" customFormat="1" ht="21" customHeight="1" spans="1:7">
      <c r="A9" s="7">
        <v>45962</v>
      </c>
      <c r="B9" s="8">
        <v>975055</v>
      </c>
      <c r="C9" s="4">
        <v>90</v>
      </c>
      <c r="D9" s="10"/>
      <c r="E9" s="10"/>
      <c r="F9" s="10"/>
      <c r="G9" s="10"/>
    </row>
    <row r="10" s="2" customFormat="1" ht="21" customHeight="1" spans="1:7">
      <c r="A10" s="7">
        <v>45992</v>
      </c>
      <c r="B10" s="12">
        <v>40909</v>
      </c>
      <c r="C10" s="4">
        <v>90</v>
      </c>
      <c r="D10" s="11"/>
      <c r="E10" s="11"/>
      <c r="F10" s="11"/>
      <c r="G10" s="11"/>
    </row>
    <row r="11" s="2" customFormat="1" ht="21" customHeight="1" spans="1:7">
      <c r="A11" s="7">
        <v>46023</v>
      </c>
      <c r="B11" s="8" t="s">
        <v>15</v>
      </c>
      <c r="C11" s="8" t="s">
        <v>15</v>
      </c>
      <c r="D11" s="10">
        <v>150000</v>
      </c>
      <c r="E11" s="10">
        <v>150000</v>
      </c>
      <c r="F11" s="10">
        <v>0</v>
      </c>
      <c r="G11" s="11"/>
    </row>
    <row r="12" s="2" customFormat="1" ht="21" customHeight="1" spans="1:7">
      <c r="A12" s="7">
        <v>46054</v>
      </c>
      <c r="B12" s="8" t="s">
        <v>15</v>
      </c>
      <c r="C12" s="8" t="s">
        <v>15</v>
      </c>
      <c r="D12" s="10"/>
      <c r="E12" s="10"/>
      <c r="F12" s="10"/>
      <c r="G12" s="4"/>
    </row>
    <row r="13" s="2" customFormat="1" ht="21" customHeight="1" spans="1:7">
      <c r="A13" s="7">
        <v>46082</v>
      </c>
      <c r="B13" s="12">
        <v>1235356</v>
      </c>
      <c r="C13" s="4">
        <v>94</v>
      </c>
      <c r="D13" s="10"/>
      <c r="E13" s="10"/>
      <c r="F13" s="10"/>
      <c r="G13" s="4"/>
    </row>
    <row r="14" s="2" customFormat="1" ht="21" customHeight="1" spans="1:7">
      <c r="A14" s="7">
        <v>46113</v>
      </c>
      <c r="B14" s="12">
        <v>1728939</v>
      </c>
      <c r="C14" s="4">
        <v>92</v>
      </c>
      <c r="D14" s="9">
        <v>150000</v>
      </c>
      <c r="E14" s="9">
        <v>150000</v>
      </c>
      <c r="F14" s="9">
        <v>0</v>
      </c>
      <c r="G14" s="4"/>
    </row>
    <row r="15" s="2" customFormat="1" ht="21" customHeight="1" spans="1:7">
      <c r="A15" s="7">
        <v>46143</v>
      </c>
      <c r="B15" s="12">
        <v>1765986</v>
      </c>
      <c r="C15" s="4">
        <v>93</v>
      </c>
      <c r="D15" s="10"/>
      <c r="E15" s="10"/>
      <c r="F15" s="10"/>
      <c r="G15" s="4"/>
    </row>
    <row r="16" s="2" customFormat="1" ht="21" customHeight="1" spans="1:7">
      <c r="A16" s="7">
        <v>46174</v>
      </c>
      <c r="B16" s="12">
        <v>1522790</v>
      </c>
      <c r="C16" s="4">
        <v>92</v>
      </c>
      <c r="D16" s="11"/>
      <c r="E16" s="11"/>
      <c r="F16" s="11"/>
      <c r="G16" s="4"/>
    </row>
    <row r="17" s="2" customFormat="1" ht="35" customHeight="1" spans="1:7">
      <c r="A17" s="13" t="s">
        <v>16</v>
      </c>
      <c r="B17" s="12">
        <v>1072231</v>
      </c>
      <c r="C17" s="4">
        <v>93</v>
      </c>
      <c r="D17" s="10">
        <f>D18-D14-D11-D8-D5</f>
        <v>342267.24</v>
      </c>
      <c r="E17" s="10">
        <v>0</v>
      </c>
      <c r="F17" s="10">
        <v>342267.24</v>
      </c>
      <c r="G17" s="10"/>
    </row>
    <row r="18" s="2" customFormat="1" ht="21" customHeight="1" spans="1:7">
      <c r="A18" s="7" t="s">
        <v>17</v>
      </c>
      <c r="B18" s="8">
        <f t="shared" ref="B18:F18" si="0">SUM(B5:B17)</f>
        <v>13903340.5</v>
      </c>
      <c r="C18" s="12"/>
      <c r="D18" s="12">
        <f>(B18-13000000)*0.08+870000</f>
        <v>942267.24</v>
      </c>
      <c r="E18" s="12">
        <f t="shared" si="0"/>
        <v>600000</v>
      </c>
      <c r="F18" s="12">
        <f t="shared" si="0"/>
        <v>342267.24</v>
      </c>
      <c r="G18" s="5"/>
    </row>
    <row r="19" s="2" customFormat="1" ht="53" customHeight="1" spans="1:7">
      <c r="A19" s="14" t="s">
        <v>18</v>
      </c>
      <c r="B19" s="14"/>
      <c r="C19" s="14"/>
      <c r="D19" s="14"/>
      <c r="E19" s="14"/>
      <c r="F19" s="14"/>
      <c r="G19" s="14"/>
    </row>
    <row r="20" s="1" customFormat="1" ht="19" customHeight="1" spans="1:7">
      <c r="F20" s="1" t="s">
        <v>19</v>
      </c>
      <c r="G20" s="15">
        <v>46244</v>
      </c>
    </row>
  </sheetData>
  <mergeCells count="22">
    <mergeCell ref="A1:G1"/>
    <mergeCell ref="A2:B2"/>
    <mergeCell ref="C2:G2"/>
    <mergeCell ref="B3:C3"/>
    <mergeCell ref="E3:G3"/>
    <mergeCell ref="A19:G19"/>
    <mergeCell ref="D5:D7"/>
    <mergeCell ref="D8:D10"/>
    <mergeCell ref="D11:D13"/>
    <mergeCell ref="D14:D16"/>
    <mergeCell ref="E5:E7"/>
    <mergeCell ref="E8:E10"/>
    <mergeCell ref="E11:E13"/>
    <mergeCell ref="E14:E16"/>
    <mergeCell ref="F5:F7"/>
    <mergeCell ref="F8:F10"/>
    <mergeCell ref="F11:F13"/>
    <mergeCell ref="F14:F16"/>
    <mergeCell ref="G5:G7"/>
    <mergeCell ref="G8:G10"/>
    <mergeCell ref="G11:G13"/>
    <mergeCell ref="G14:G16"/>
  </mergeCells>
  <pageMargins left="0.944444444444444" right="0.629861111111111" top="1" bottom="0.786805555555556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杜怡冰</cp:lastModifiedBy>
  <dcterms:created xsi:type="dcterms:W3CDTF">2023-05-17T04:04:00Z</dcterms:created>
  <dcterms:modified xsi:type="dcterms:W3CDTF">2026-08-18T07:47:00Z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F98E6B6F195942079C31296CDB0EACDC_13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