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5.10.9李艳丽\2026年\宝发\租金返还\"/>
    </mc:Choice>
  </mc:AlternateContent>
  <bookViews>
    <workbookView windowWidth="22188" windowHeight="99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<sst xmlns="http://schemas.openxmlformats.org/spreadsheetml/2006/main" count="30" uniqueCount="22">
  <si>
    <t>第七批分期商铺租金返还核对表-会计核对</t>
  </si>
  <si>
    <t>序号</t>
  </si>
  <si>
    <t>项目</t>
  </si>
  <si>
    <t>商铺号</t>
  </si>
  <si>
    <t>租赁面积</t>
  </si>
  <si>
    <t>租赁单价</t>
  </si>
  <si>
    <t>总租金</t>
  </si>
  <si>
    <t>租期结束时间</t>
  </si>
  <si>
    <t>第一笔交款时间</t>
  </si>
  <si>
    <t>天数</t>
  </si>
  <si>
    <t>申请退租金</t>
  </si>
  <si>
    <t>会计核对</t>
  </si>
  <si>
    <t>差异</t>
  </si>
  <si>
    <t>备注</t>
  </si>
  <si>
    <t>第一笔入账时间</t>
  </si>
  <si>
    <t>应返还租金</t>
  </si>
  <si>
    <t>人民市场</t>
  </si>
  <si>
    <t>1-93/98</t>
  </si>
  <si>
    <t>四舍五入差异</t>
  </si>
  <si>
    <t>1-48</t>
  </si>
  <si>
    <t>1-62</t>
  </si>
  <si>
    <t>制表人：李艳丽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</si>
</sst>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yyyy/m/d;@"/>
    <numFmt numFmtId="178" formatCode="0_ "/>
    <numFmt numFmtId="179" formatCode="0.00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微软雅黑"/>
      <charset val="134"/>
    </font>
    <font>
      <sz val="12"/>
      <color indexed="8"/>
      <name val="微软雅黑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178" fontId="2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178" fontId="3" fillId="0" borderId="1" xfId="0" applyNumberFormat="1" applyFont="1" applyFill="1" applyBorder="1" applyAlignment="1">
      <alignment horizontal="center" vertical="center" wrapText="1"/>
    </xf>
    <xf numFmtId="177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176" fontId="3" fillId="0" borderId="3" xfId="0" applyNumberFormat="1" applyFont="1" applyFill="1" applyBorder="1" applyAlignment="1">
      <alignment horizontal="center" vertical="center" wrapText="1"/>
    </xf>
    <xf numFmtId="177" fontId="3" fillId="0" borderId="3" xfId="0" applyNumberFormat="1" applyFont="1" applyFill="1" applyBorder="1" applyAlignment="1">
      <alignment horizontal="center" vertical="center" wrapText="1"/>
    </xf>
    <xf numFmtId="178" fontId="3" fillId="0" borderId="3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177" fontId="0" fillId="0" borderId="2" xfId="0" applyNumberFormat="1" applyBorder="1" applyAlignment="1">
      <alignment horizontal="center" vertical="center"/>
    </xf>
    <xf numFmtId="178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3" fontId="0" fillId="0" borderId="2" xfId="0" applyNumberFormat="1" applyBorder="1" applyAlignment="1">
      <alignment horizontal="center" vertical="center"/>
    </xf>
    <xf numFmtId="179" fontId="0" fillId="0" borderId="2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3"/>
  <sheetViews>
    <sheetView tabSelected="1" workbookViewId="0">
      <selection activeCell="Q10" sqref="Q10"/>
    </sheetView>
  </sheetViews>
  <sheetFormatPr defaultColWidth="8.88888888888889" defaultRowHeight="14.4"/>
  <cols>
    <col min="1" max="1" width="5" style="4" customWidth="1"/>
    <col min="2" max="2" width="10" style="4" customWidth="1"/>
    <col min="3" max="4" width="8.88888888888889" style="4"/>
    <col min="5" max="5" width="12.8888888888889" style="5"/>
    <col min="6" max="6" width="13" style="5"/>
    <col min="7" max="7" width="11.8888888888889" style="6"/>
    <col min="8" max="8" width="13.4444444444444" style="6" customWidth="1"/>
    <col min="9" max="9" width="8.88888888888889" style="4"/>
    <col min="10" max="10" width="14.1111111111111" style="7"/>
    <col min="11" max="11" width="10.7777777777778" style="6"/>
    <col min="12" max="12" width="8.88888888888889" style="4"/>
    <col min="13" max="13" width="13" style="5"/>
    <col min="14" max="14" width="12.8888888888889" style="5"/>
    <col min="15" max="15" width="22.8888888888889" style="4" customWidth="1"/>
  </cols>
  <sheetData>
    <row r="1" s="1" customFormat="1" ht="43" customHeight="1" spans="1:15">
      <c r="A1" s="8" t="s">
        <v>0</v>
      </c>
      <c r="B1" s="8"/>
      <c r="C1" s="8"/>
      <c r="D1" s="8"/>
      <c r="E1" s="8"/>
      <c r="F1" s="9"/>
      <c r="G1" s="8"/>
      <c r="H1" s="8"/>
      <c r="I1" s="8"/>
      <c r="J1" s="10"/>
      <c r="K1" s="8"/>
      <c r="L1" s="8"/>
      <c r="M1" s="9"/>
      <c r="N1" s="9"/>
      <c r="O1" s="8"/>
    </row>
    <row r="2" s="2" customFormat="1" ht="30" customHeight="1" spans="1:15">
      <c r="A2" s="11" t="s">
        <v>1</v>
      </c>
      <c r="B2" s="11" t="s">
        <v>2</v>
      </c>
      <c r="C2" s="11" t="s">
        <v>3</v>
      </c>
      <c r="D2" s="11" t="s">
        <v>4</v>
      </c>
      <c r="E2" s="12" t="s">
        <v>5</v>
      </c>
      <c r="F2" s="12" t="s">
        <v>6</v>
      </c>
      <c r="G2" s="13" t="s">
        <v>7</v>
      </c>
      <c r="H2" s="13" t="s">
        <v>8</v>
      </c>
      <c r="I2" s="11" t="s">
        <v>9</v>
      </c>
      <c r="J2" s="14" t="s">
        <v>10</v>
      </c>
      <c r="K2" s="15" t="s">
        <v>11</v>
      </c>
      <c r="L2" s="16"/>
      <c r="M2" s="17"/>
      <c r="N2" s="18" t="s">
        <v>12</v>
      </c>
      <c r="O2" s="11" t="s">
        <v>13</v>
      </c>
    </row>
    <row r="3" s="3" customFormat="1" ht="36" customHeight="1" spans="1:15">
      <c r="A3" s="19"/>
      <c r="B3" s="19"/>
      <c r="C3" s="19"/>
      <c r="D3" s="19"/>
      <c r="E3" s="20"/>
      <c r="F3" s="20"/>
      <c r="G3" s="21"/>
      <c r="H3" s="21"/>
      <c r="I3" s="19"/>
      <c r="J3" s="22"/>
      <c r="K3" s="15" t="s">
        <v>14</v>
      </c>
      <c r="L3" s="23" t="s">
        <v>9</v>
      </c>
      <c r="M3" s="17" t="s">
        <v>15</v>
      </c>
      <c r="N3" s="24"/>
      <c r="O3" s="19"/>
    </row>
    <row r="4" ht="30" customHeight="1" spans="1:15">
      <c r="A4" s="25">
        <v>1</v>
      </c>
      <c r="B4" s="25" t="s">
        <v>16</v>
      </c>
      <c r="C4" s="25" t="s">
        <v>17</v>
      </c>
      <c r="D4" s="25">
        <v>54.04</v>
      </c>
      <c r="E4" s="26">
        <v>1.11535848635714</v>
      </c>
      <c r="F4" s="26">
        <v>22000</v>
      </c>
      <c r="G4" s="27">
        <v>46387</v>
      </c>
      <c r="H4" s="27">
        <v>46182</v>
      </c>
      <c r="I4" s="25">
        <f>G4-H4</f>
        <v>205</v>
      </c>
      <c r="J4" s="28">
        <v>12356</v>
      </c>
      <c r="K4" s="27">
        <v>46182</v>
      </c>
      <c r="L4" s="25">
        <f t="shared" ref="L4:L10" si="0">(G4-K4)</f>
        <v>205</v>
      </c>
      <c r="M4" s="26">
        <f t="shared" ref="M4:M10" si="1">L4*D4*E4</f>
        <v>12356.1643835617</v>
      </c>
      <c r="N4" s="26">
        <f t="shared" ref="N4:N11" si="2">J4-M4</f>
        <v>-0.164383561699651</v>
      </c>
      <c r="O4" s="25" t="s">
        <v>18</v>
      </c>
    </row>
    <row r="5" ht="30" customHeight="1" spans="1:15">
      <c r="A5" s="25">
        <v>2</v>
      </c>
      <c r="B5" s="25" t="s">
        <v>16</v>
      </c>
      <c r="C5" s="25" t="s">
        <v>19</v>
      </c>
      <c r="D5" s="25">
        <v>36.04</v>
      </c>
      <c r="E5" s="26">
        <f t="shared" ref="E5:E10" si="3">F5/D5/365</f>
        <v>1.00003040761407</v>
      </c>
      <c r="F5" s="26">
        <v>13155</v>
      </c>
      <c r="G5" s="27">
        <v>46387</v>
      </c>
      <c r="H5" s="27">
        <v>46029</v>
      </c>
      <c r="I5" s="25">
        <f>G5-H5</f>
        <v>358</v>
      </c>
      <c r="J5" s="28">
        <v>13155</v>
      </c>
      <c r="K5" s="27">
        <v>46029</v>
      </c>
      <c r="L5" s="25">
        <f t="shared" si="0"/>
        <v>358</v>
      </c>
      <c r="M5" s="26">
        <f t="shared" si="1"/>
        <v>12902.7123287671</v>
      </c>
      <c r="N5" s="26">
        <f t="shared" si="2"/>
        <v>252.2876712329</v>
      </c>
      <c r="O5" s="29"/>
    </row>
    <row r="6" ht="30" customHeight="1" spans="1:15">
      <c r="A6" s="25">
        <v>3</v>
      </c>
      <c r="B6" s="25" t="s">
        <v>16</v>
      </c>
      <c r="C6" s="30" t="s">
        <v>20</v>
      </c>
      <c r="D6" s="25">
        <v>15.83</v>
      </c>
      <c r="E6" s="26">
        <f t="shared" si="3"/>
        <v>1.20007961301154</v>
      </c>
      <c r="F6" s="26">
        <v>6934</v>
      </c>
      <c r="G6" s="27">
        <v>45138</v>
      </c>
      <c r="H6" s="31">
        <v>0</v>
      </c>
      <c r="I6" s="31">
        <v>0</v>
      </c>
      <c r="J6" s="31">
        <v>0</v>
      </c>
      <c r="K6" s="31">
        <v>0</v>
      </c>
      <c r="L6" s="31">
        <v>0</v>
      </c>
      <c r="M6" s="31">
        <v>0</v>
      </c>
      <c r="N6" s="31">
        <f t="shared" si="2"/>
        <v>0</v>
      </c>
      <c r="O6" s="32"/>
    </row>
    <row r="7" ht="30" customHeight="1" spans="1:15">
      <c r="A7" s="25">
        <v>4</v>
      </c>
      <c r="B7" s="25" t="s">
        <v>16</v>
      </c>
      <c r="C7" s="33"/>
      <c r="D7" s="25">
        <v>15.83</v>
      </c>
      <c r="E7" s="26">
        <f t="shared" si="3"/>
        <v>1.94688427556486</v>
      </c>
      <c r="F7" s="26">
        <v>11249</v>
      </c>
      <c r="G7" s="27">
        <v>45504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f t="shared" si="1"/>
        <v>0</v>
      </c>
      <c r="N7" s="31">
        <f t="shared" si="2"/>
        <v>0</v>
      </c>
      <c r="O7" s="25"/>
    </row>
    <row r="8" ht="30" customHeight="1" spans="1:15">
      <c r="A8" s="25">
        <v>5</v>
      </c>
      <c r="B8" s="25" t="s">
        <v>16</v>
      </c>
      <c r="C8" s="33"/>
      <c r="D8" s="25">
        <v>15.83</v>
      </c>
      <c r="E8" s="26">
        <f t="shared" si="3"/>
        <v>2.07409202225703</v>
      </c>
      <c r="F8" s="26">
        <v>11984</v>
      </c>
      <c r="G8" s="27">
        <v>45869</v>
      </c>
      <c r="H8" s="31">
        <v>0</v>
      </c>
      <c r="I8" s="31">
        <v>0</v>
      </c>
      <c r="J8" s="31">
        <v>0</v>
      </c>
      <c r="K8" s="31">
        <v>0</v>
      </c>
      <c r="L8" s="31">
        <v>0</v>
      </c>
      <c r="M8" s="31">
        <v>0</v>
      </c>
      <c r="N8" s="31">
        <f t="shared" si="2"/>
        <v>0</v>
      </c>
      <c r="O8" s="25"/>
    </row>
    <row r="9" ht="30" customHeight="1" spans="1:15">
      <c r="A9" s="25">
        <v>6</v>
      </c>
      <c r="B9" s="25" t="s">
        <v>16</v>
      </c>
      <c r="C9" s="33"/>
      <c r="D9" s="25">
        <v>15.83</v>
      </c>
      <c r="E9" s="26">
        <f t="shared" si="3"/>
        <v>2.25391358526813</v>
      </c>
      <c r="F9" s="26">
        <v>13023</v>
      </c>
      <c r="G9" s="27">
        <v>46234</v>
      </c>
      <c r="H9" s="27">
        <v>46100</v>
      </c>
      <c r="I9" s="25">
        <v>134</v>
      </c>
      <c r="J9" s="28">
        <v>4781</v>
      </c>
      <c r="K9" s="27">
        <v>46100</v>
      </c>
      <c r="L9" s="25">
        <f t="shared" si="0"/>
        <v>134</v>
      </c>
      <c r="M9" s="26">
        <f t="shared" si="1"/>
        <v>4781.04657534247</v>
      </c>
      <c r="N9" s="26">
        <f t="shared" si="2"/>
        <v>-0.0465753424696231</v>
      </c>
      <c r="O9" s="25" t="s">
        <v>18</v>
      </c>
    </row>
    <row r="10" ht="30" customHeight="1" spans="1:15">
      <c r="A10" s="25">
        <v>7</v>
      </c>
      <c r="B10" s="25" t="s">
        <v>16</v>
      </c>
      <c r="C10" s="34"/>
      <c r="D10" s="25">
        <v>15.83</v>
      </c>
      <c r="E10" s="26">
        <f t="shared" si="3"/>
        <v>2.44792703294421</v>
      </c>
      <c r="F10" s="26">
        <v>14144</v>
      </c>
      <c r="G10" s="27">
        <v>46599</v>
      </c>
      <c r="H10" s="31">
        <v>0</v>
      </c>
      <c r="I10" s="25">
        <v>365</v>
      </c>
      <c r="J10" s="28">
        <f>F10</f>
        <v>14144</v>
      </c>
      <c r="K10" s="31">
        <v>0</v>
      </c>
      <c r="L10" s="25">
        <v>365</v>
      </c>
      <c r="M10" s="26">
        <f t="shared" si="1"/>
        <v>14144</v>
      </c>
      <c r="N10" s="26">
        <f t="shared" si="2"/>
        <v>0</v>
      </c>
      <c r="O10" s="25"/>
    </row>
    <row r="11" ht="30" customHeight="1" spans="1:15">
      <c r="A11" s="25"/>
      <c r="B11" s="25"/>
      <c r="C11" s="25"/>
      <c r="D11" s="25">
        <f>SUM(D4:D10)</f>
        <v>169.23</v>
      </c>
      <c r="E11" s="25"/>
      <c r="F11" s="26">
        <f>SUM(F4:F10)</f>
        <v>92489</v>
      </c>
      <c r="G11" s="25"/>
      <c r="H11" s="25"/>
      <c r="I11" s="25">
        <f>SUM(I4:I10)</f>
        <v>1062</v>
      </c>
      <c r="J11" s="28">
        <f>SUM(J4:J10)</f>
        <v>44436</v>
      </c>
      <c r="K11" s="25"/>
      <c r="L11" s="25">
        <f>SUM(L4:L10)</f>
        <v>1062</v>
      </c>
      <c r="M11" s="26">
        <f>SUM(M4:M10)</f>
        <v>44183.9232876713</v>
      </c>
      <c r="N11" s="26">
        <f>SUM(N4:N10)</f>
        <v>252.076712328731</v>
      </c>
      <c r="O11" s="25"/>
    </row>
    <row r="12" ht="30" customHeight="1" spans="1:15">
      <c r="O12" s="4" t="s">
        <v>21</v>
      </c>
    </row>
    <row r="13" ht="30" customHeight="1"/>
  </sheetData>
  <mergeCells count="15">
    <mergeCell ref="A1:O1"/>
    <mergeCell ref="K2:M2"/>
    <mergeCell ref="A2:A3"/>
    <mergeCell ref="B2:B3"/>
    <mergeCell ref="C2:C3"/>
    <mergeCell ref="C6:C10"/>
    <mergeCell ref="D2:D3"/>
    <mergeCell ref="E2:E3"/>
    <mergeCell ref="F2:F3"/>
    <mergeCell ref="G2:G3"/>
    <mergeCell ref="H2:H3"/>
    <mergeCell ref="I2:I3"/>
    <mergeCell ref="J2:J3"/>
    <mergeCell ref="N2:N3"/>
    <mergeCell ref="O2:O3"/>
  </mergeCells>
  <printOptions horizontalCentered="1"/>
  <pageMargins left="0.751388888888889" right="0.357638888888889" top="1" bottom="1" header="0.5" footer="0.5"/>
  <pageSetup paperSize="9" scale="7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二哈哈</dc:creator>
  <cp:lastModifiedBy>二哈哈</cp:lastModifiedBy>
  <dcterms:created xsi:type="dcterms:W3CDTF">2026-03-25T07:09:00Z</dcterms:created>
  <dcterms:modified xsi:type="dcterms:W3CDTF">2026-08-28T02:37:54Z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22E07C73535948CC9750D4D31B8A66F0_11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