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<sst xmlns="http://schemas.openxmlformats.org/spreadsheetml/2006/main" count="19" uniqueCount="11">
  <si>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电表</t>
  </si>
  <si>
    <t>14楼5层</t>
  </si>
  <si>
    <t>14楼4层</t>
  </si>
  <si>
    <t>14楼</t>
  </si>
  <si>
    <t>用电</t>
  </si>
  <si>
    <t>电费</t>
  </si>
  <si>
    <t>单价</t>
  </si>
  <si>
    <t>合计</t>
  </si>
  <si>
    <t>4楼分摊比例</t>
  </si>
  <si>
    <t>4楼暂估</t>
  </si>
  <si>
    <t>5楼暂估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</si>
</sst>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  <xf numFmtId="58" fontId="0" fillId="0" borderId="0" xfId="0" applyNumberFormat="1">
      <alignment vertical="center"/>
    </xf>
    <xf numFmtId="9" fontId="0" fillId="0" borderId="1" xfId="3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0"/>
  <sheetViews>
    <sheetView tabSelected="1" workbookViewId="0">
      <selection activeCell="B1" sqref="B1:G20"/>
    </sheetView>
  </sheetViews>
  <sheetFormatPr defaultColWidth="9" defaultRowHeight="13.8"/>
  <cols>
    <col min="7" max="7" width="9.66666666666667"/>
  </cols>
  <sheetData>
    <row r="1" spans="2:9">
      <c r="B1" s="1" t="s">
        <v>0</v>
      </c>
      <c r="C1" s="2">
        <v>46174</v>
      </c>
      <c r="D1" s="2"/>
      <c r="E1" s="2">
        <v>46203</v>
      </c>
      <c r="F1" s="2">
        <v>46234</v>
      </c>
      <c r="G1" s="1">
        <v>8.31</v>
      </c>
      <c r="H1" s="3"/>
      <c r="I1" s="3"/>
    </row>
    <row r="2" spans="2:9">
      <c r="B2" s="1" t="s">
        <v>1</v>
      </c>
      <c r="C2" s="1">
        <v>467.88</v>
      </c>
      <c r="D2" s="1"/>
      <c r="E2" s="1">
        <v>500.56</v>
      </c>
      <c r="F2" s="1">
        <v>544.15</v>
      </c>
      <c r="G2" s="1">
        <v>592</v>
      </c>
    </row>
    <row r="3" spans="2:9">
      <c r="B3" s="1" t="s">
        <v>2</v>
      </c>
      <c r="C3" s="1">
        <v>526.39</v>
      </c>
      <c r="D3" s="1"/>
      <c r="E3" s="1">
        <v>577.82</v>
      </c>
      <c r="F3" s="1">
        <v>650.31</v>
      </c>
      <c r="G3" s="1">
        <v>725.01</v>
      </c>
    </row>
    <row r="4" spans="2:9">
      <c r="B4" s="1" t="s">
        <v>3</v>
      </c>
      <c r="C4" s="1">
        <v>1916.9</v>
      </c>
      <c r="D4" s="1"/>
      <c r="E4" s="1">
        <v>2178.83</v>
      </c>
      <c r="F4" s="1">
        <v>2632.81</v>
      </c>
      <c r="G4" s="1">
        <v>3030.61</v>
      </c>
    </row>
    <row r="5" spans="2:9">
      <c r="B5" s="1"/>
      <c r="C5" s="1"/>
      <c r="D5" s="1"/>
      <c r="E5" s="1"/>
      <c r="F5" s="1"/>
      <c r="G5" s="1"/>
    </row>
    <row r="6" spans="2:9">
      <c r="B6" s="1" t="s">
        <v>4</v>
      </c>
      <c r="C6" s="1"/>
      <c r="D6" s="1"/>
      <c r="E6" s="1"/>
      <c r="F6" s="1"/>
      <c r="G6" s="1"/>
    </row>
    <row r="7" spans="2:9">
      <c r="B7" s="1" t="s">
        <v>1</v>
      </c>
      <c r="C7" s="1"/>
      <c r="D7" s="1"/>
      <c r="E7" s="1">
        <f>E2-C2</f>
        <v>32.68</v>
      </c>
      <c r="F7" s="1">
        <f>F2-E2</f>
        <v>43.59</v>
      </c>
      <c r="G7" s="1">
        <f>G2-F2</f>
        <v>47.85</v>
      </c>
    </row>
    <row r="8" spans="2:9">
      <c r="B8" s="1" t="s">
        <v>2</v>
      </c>
      <c r="C8" s="1"/>
      <c r="D8" s="1"/>
      <c r="E8" s="1">
        <f>E3-C3</f>
        <v>51.4300000000001</v>
      </c>
      <c r="F8" s="1">
        <f>F3-E3</f>
        <v>72.4899999999999</v>
      </c>
      <c r="G8" s="1">
        <f>G3-F3</f>
        <v>74.7</v>
      </c>
    </row>
    <row r="9" spans="2:9">
      <c r="B9" s="1" t="s">
        <v>3</v>
      </c>
      <c r="C9" s="1"/>
      <c r="D9" s="1"/>
      <c r="E9" s="1">
        <f>E4-C4</f>
        <v>261.93</v>
      </c>
      <c r="F9" s="1">
        <f>F4-E4</f>
        <v>453.98</v>
      </c>
      <c r="G9" s="1">
        <f>G4-F4</f>
        <v>397.8</v>
      </c>
    </row>
    <row r="10" spans="2:9">
      <c r="B10" s="1"/>
      <c r="C10" s="1"/>
      <c r="D10" s="1"/>
      <c r="E10" s="1"/>
      <c r="F10" s="1"/>
      <c r="G10" s="1"/>
    </row>
    <row r="11" spans="2:9">
      <c r="B11" s="1" t="s">
        <v>5</v>
      </c>
      <c r="C11" s="1" t="s">
        <v>6</v>
      </c>
      <c r="D11" s="1" t="s">
        <v>6</v>
      </c>
      <c r="E11" s="1"/>
      <c r="F11" s="1"/>
      <c r="G11" s="1"/>
    </row>
    <row r="12" spans="2:9">
      <c r="B12" s="1" t="s">
        <v>1</v>
      </c>
      <c r="C12" s="1">
        <v>23.4</v>
      </c>
      <c r="D12" s="1">
        <v>0.78</v>
      </c>
      <c r="E12" s="1">
        <f>E7*$C12</f>
        <v>764.712</v>
      </c>
      <c r="F12" s="1">
        <f>F7*$C12</f>
        <v>1020.006</v>
      </c>
      <c r="G12" s="1">
        <f>G7*30*D12</f>
        <v>1119.69</v>
      </c>
    </row>
    <row r="13" spans="2:9">
      <c r="B13" s="1" t="s">
        <v>2</v>
      </c>
      <c r="C13" s="1">
        <v>23.4</v>
      </c>
      <c r="D13" s="1">
        <v>0.78</v>
      </c>
      <c r="E13" s="1">
        <f>E8*$C13</f>
        <v>1203.462</v>
      </c>
      <c r="F13" s="1">
        <f>F8*$C13</f>
        <v>1696.266</v>
      </c>
      <c r="G13" s="1">
        <f>G8*30*D13</f>
        <v>1747.98</v>
      </c>
    </row>
    <row r="14" spans="2:9">
      <c r="B14" s="1" t="s">
        <v>3</v>
      </c>
      <c r="C14" s="1">
        <v>39</v>
      </c>
      <c r="D14" s="1">
        <v>0.78</v>
      </c>
      <c r="E14" s="1">
        <f>E9*$C14</f>
        <v>10215.27</v>
      </c>
      <c r="F14" s="1">
        <f>F9*$C14</f>
        <v>17705.22</v>
      </c>
      <c r="G14" s="1">
        <f>G9*50*D14</f>
        <v>15514.2</v>
      </c>
    </row>
    <row r="15" spans="2:9">
      <c r="B15" s="1" t="s">
        <v>7</v>
      </c>
      <c r="C15" s="1"/>
      <c r="D15" s="1"/>
      <c r="E15" s="1">
        <f>SUM(E12:E14)</f>
        <v>12183.444</v>
      </c>
      <c r="F15" s="1">
        <f>SUM(F12:F14)</f>
        <v>20421.492</v>
      </c>
      <c r="G15" s="1">
        <f>SUM(G12:G14)</f>
        <v>18381.87</v>
      </c>
    </row>
    <row r="16" spans="2:9">
      <c r="B16" s="1"/>
      <c r="C16" s="1"/>
      <c r="D16" s="1"/>
      <c r="E16" s="1"/>
      <c r="F16" s="1"/>
      <c r="G16" s="1"/>
    </row>
    <row r="17" spans="2:7">
      <c r="B17" s="1" t="s">
        <v>8</v>
      </c>
      <c r="C17" s="1"/>
      <c r="D17" s="1"/>
      <c r="E17" s="1"/>
      <c r="F17" s="4">
        <v>0.72</v>
      </c>
      <c r="G17" s="1"/>
    </row>
    <row r="18" spans="2:7">
      <c r="B18" s="1" t="s">
        <v>9</v>
      </c>
      <c r="C18" s="1"/>
      <c r="D18" s="1"/>
      <c r="E18" s="1"/>
      <c r="F18" s="1">
        <f>F13+F14*F17</f>
        <v>14444.0244</v>
      </c>
      <c r="G18" s="1"/>
    </row>
    <row r="19" spans="2:7">
      <c r="B19" s="1" t="s">
        <v>10</v>
      </c>
      <c r="C19" s="1"/>
      <c r="D19" s="1"/>
      <c r="E19" s="1"/>
      <c r="F19" s="1">
        <f>F15-F18</f>
        <v>5977.4676</v>
      </c>
      <c r="G19" s="1"/>
    </row>
    <row r="20" spans="2:7">
      <c r="B20" s="1" t="s">
        <v>7</v>
      </c>
      <c r="C20" s="1"/>
      <c r="D20" s="1"/>
      <c r="E20" s="1"/>
      <c r="F20" s="1">
        <f>SUM(F18:F19)</f>
        <v>20421.492</v>
      </c>
      <c r="G20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振华 欧</dc:creator>
  <cp:lastModifiedBy>诗诗</cp:lastModifiedBy>
  <dcterms:created xsi:type="dcterms:W3CDTF">2026-08-05T07:39:00Z</dcterms:created>
  <dcterms:modified xsi:type="dcterms:W3CDTF">2026-09-08T03:17:56Z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53706E51DE2D4B5093E167862406953E_13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