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<sst xmlns="http://schemas.openxmlformats.org/spreadsheetml/2006/main" count="45" uniqueCount="40">
  <si>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r>
      <rPr>
        <b/>
        <sz val="22"/>
        <rFont val="宋体"/>
        <charset val="134"/>
      </rPr>
      <t>尼勒克县孟克特水电投资有限公司2026年6月社保表</t>
    </r>
    <r>
      <rPr>
        <b/>
        <sz val="9"/>
        <rFont val="宋体"/>
        <charset val="134"/>
      </rPr>
      <t>（编号：65405498667）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</si>
  <si>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</si>
  <si>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</si>
  <si>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</si>
  <si>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</si>
  <si>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</si>
  <si>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</si>
  <si>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</si>
  <si>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</si>
  <si>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</si>
  <si>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</si>
  <si>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</si>
  <si>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</si>
  <si>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</si>
  <si>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</si>
  <si>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</si>
  <si>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</si>
  <si>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</si>
  <si>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</si>
  <si>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企业0.4%</t>
  </si>
  <si>
    <t>企业8.5%</t>
  </si>
  <si>
    <t>个人2%</t>
  </si>
  <si>
    <t>个人100%</t>
  </si>
  <si>
    <t>企业100%</t>
  </si>
  <si>
    <t>企业</t>
  </si>
  <si>
    <t>个人</t>
  </si>
  <si>
    <t>652832631430</t>
  </si>
  <si>
    <t>410527198608125427</t>
  </si>
  <si>
    <t>张志慧</t>
  </si>
  <si>
    <t>水电</t>
  </si>
  <si>
    <t>652832711614</t>
  </si>
  <si>
    <t>412827199408129530</t>
  </si>
  <si>
    <t>赵江龙</t>
  </si>
  <si>
    <t>654017973553</t>
  </si>
  <si>
    <t>622223198911180321</t>
  </si>
  <si>
    <t>张玉琴</t>
  </si>
  <si>
    <t>6528100451767</t>
  </si>
  <si>
    <t>412724199603250622</t>
  </si>
  <si>
    <t>连阵阵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</si>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</sst>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Font="1" applyFill="1" applyAlignment="1">
      <alignment vertical="center"/>
    </xf>
    <xf numFmtId="0" fontId="2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1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/>
    <xf numFmtId="0" fontId="5" fillId="0" borderId="1" xfId="0" applyNumberFormat="1" applyFont="1" applyFill="1" applyBorder="1" applyAlignment="1"/>
    <xf numFmtId="176" fontId="5" fillId="0" borderId="1" xfId="0" applyNumberFormat="1" applyFont="1" applyFill="1" applyBorder="1" applyAlignment="1"/>
    <xf numFmtId="176" fontId="5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 quotePrefix="1">
      <alignment horizontal="center" vertical="center" shrinkToFit="1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workbookViewId="0">
      <selection activeCell="C4" sqref="C4"/>
    </sheetView>
  </sheetViews>
  <sheetFormatPr defaultColWidth="8" defaultRowHeight="12.75"/>
  <cols>
    <col min="1" max="1" width="3.50833333333333" style="1" customWidth="1"/>
    <col min="2" max="2" width="13.625" style="6" customWidth="1"/>
    <col min="3" max="3" width="19.875" style="7" customWidth="1"/>
    <col min="4" max="4" width="7.44166666666667" style="1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10.55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20" width="5" style="1" customWidth="1"/>
    <col min="21" max="21" width="18.3333333333333" style="6" customWidth="1"/>
    <col min="22" max="16384" width="8" style="1"/>
  </cols>
  <sheetData>
    <row r="1" s="1" customFormat="1" ht="27" spans="1:2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="2" customFormat="1" ht="30" customHeight="1" spans="1:21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5"/>
      <c r="U2" s="16" t="s">
        <v>14</v>
      </c>
    </row>
    <row r="3" s="2" customFormat="1" ht="30" customHeight="1" spans="1:21">
      <c r="A3" s="10"/>
      <c r="B3" s="11"/>
      <c r="C3" s="11"/>
      <c r="D3" s="11"/>
      <c r="E3" s="11"/>
      <c r="F3" s="12"/>
      <c r="G3" s="13" t="s">
        <v>15</v>
      </c>
      <c r="H3" s="13" t="s">
        <v>16</v>
      </c>
      <c r="I3" s="13" t="s">
        <v>17</v>
      </c>
      <c r="J3" s="13" t="s">
        <v>18</v>
      </c>
      <c r="K3" s="17" t="s">
        <v>19</v>
      </c>
      <c r="L3" s="14"/>
      <c r="M3" s="13" t="s">
        <v>20</v>
      </c>
      <c r="N3" s="13" t="s">
        <v>21</v>
      </c>
      <c r="O3" s="13" t="s">
        <v>22</v>
      </c>
      <c r="P3" s="17" t="s">
        <v>23</v>
      </c>
      <c r="Q3" s="18" t="s">
        <v>24</v>
      </c>
      <c r="R3" s="18" t="s">
        <v>25</v>
      </c>
      <c r="S3" s="18" t="s">
        <v>13</v>
      </c>
      <c r="T3" s="15"/>
      <c r="U3" s="16"/>
    </row>
    <row r="4" s="3" customFormat="1" ht="30" customHeight="1" spans="1:21">
      <c r="A4" s="19">
        <v>1</v>
      </c>
      <c r="B4" s="20" t="s">
        <v>26</v>
      </c>
      <c r="C4" s="36" t="s">
        <v>27</v>
      </c>
      <c r="D4" s="22" t="s">
        <v>28</v>
      </c>
      <c r="E4" s="23" t="s">
        <v>29</v>
      </c>
      <c r="F4" s="24">
        <v>5069</v>
      </c>
      <c r="G4" s="25">
        <f t="shared" ref="G4:G7" si="0">F4*0.16</f>
        <v>811.04</v>
      </c>
      <c r="H4" s="25">
        <f t="shared" ref="H4:H7" si="1">F4*0.08</f>
        <v>405.52</v>
      </c>
      <c r="I4" s="25">
        <f t="shared" ref="I4:I7" si="2">F4*0.005</f>
        <v>25.345</v>
      </c>
      <c r="J4" s="25">
        <f t="shared" ref="J4:J7" si="3">F4*0.005</f>
        <v>25.345</v>
      </c>
      <c r="K4" s="25">
        <f t="shared" ref="K4:K7" si="4">F4*0.004</f>
        <v>20.276</v>
      </c>
      <c r="L4" s="24">
        <v>5069</v>
      </c>
      <c r="M4" s="25">
        <f t="shared" ref="M4:M7" si="5">L4*8.5%</f>
        <v>430.865</v>
      </c>
      <c r="N4" s="25">
        <f t="shared" ref="N4:N7" si="6">L4*2%</f>
        <v>101.38</v>
      </c>
      <c r="O4" s="25">
        <v>10</v>
      </c>
      <c r="P4" s="25">
        <v>10</v>
      </c>
      <c r="Q4" s="26">
        <f t="shared" ref="Q4:Q7" si="7">G4+I4+K4+M4+P4</f>
        <v>1297.526</v>
      </c>
      <c r="R4" s="26">
        <f t="shared" ref="R4:R7" si="8">H4+J4+N4+O4</f>
        <v>542.245</v>
      </c>
      <c r="S4" s="26">
        <f t="shared" ref="S4:S7" si="9">Q4+R4</f>
        <v>1839.771</v>
      </c>
      <c r="T4" s="25"/>
      <c r="U4" s="27"/>
    </row>
    <row r="5" s="4" customFormat="1" ht="30" customHeight="1" spans="1:21">
      <c r="A5" s="16">
        <v>2</v>
      </c>
      <c r="B5" s="37" t="s">
        <v>30</v>
      </c>
      <c r="C5" s="37" t="s">
        <v>31</v>
      </c>
      <c r="D5" s="22" t="s">
        <v>32</v>
      </c>
      <c r="E5" s="16" t="s">
        <v>29</v>
      </c>
      <c r="F5" s="24">
        <v>5069</v>
      </c>
      <c r="G5" s="25">
        <f t="shared" si="0"/>
        <v>811.04</v>
      </c>
      <c r="H5" s="25">
        <f t="shared" si="1"/>
        <v>405.52</v>
      </c>
      <c r="I5" s="25">
        <f t="shared" si="2"/>
        <v>25.345</v>
      </c>
      <c r="J5" s="25">
        <f t="shared" si="3"/>
        <v>25.345</v>
      </c>
      <c r="K5" s="25">
        <f t="shared" si="4"/>
        <v>20.276</v>
      </c>
      <c r="L5" s="24">
        <v>5069</v>
      </c>
      <c r="M5" s="25">
        <f t="shared" si="5"/>
        <v>430.865</v>
      </c>
      <c r="N5" s="25">
        <f t="shared" si="6"/>
        <v>101.38</v>
      </c>
      <c r="O5" s="25">
        <v>10</v>
      </c>
      <c r="P5" s="25">
        <v>10</v>
      </c>
      <c r="Q5" s="26">
        <f t="shared" si="7"/>
        <v>1297.526</v>
      </c>
      <c r="R5" s="26">
        <f t="shared" si="8"/>
        <v>542.245</v>
      </c>
      <c r="S5" s="26">
        <f t="shared" si="9"/>
        <v>1839.771</v>
      </c>
      <c r="T5" s="25"/>
      <c r="U5" s="27"/>
    </row>
    <row r="6" s="4" customFormat="1" ht="30" customHeight="1" spans="1:21">
      <c r="A6" s="19">
        <v>3</v>
      </c>
      <c r="B6" s="29" t="s">
        <v>33</v>
      </c>
      <c r="C6" s="29" t="s">
        <v>34</v>
      </c>
      <c r="D6" s="22" t="s">
        <v>35</v>
      </c>
      <c r="E6" s="16" t="s">
        <v>29</v>
      </c>
      <c r="F6" s="24">
        <v>5069</v>
      </c>
      <c r="G6" s="25">
        <f t="shared" si="0"/>
        <v>811.04</v>
      </c>
      <c r="H6" s="25">
        <f t="shared" si="1"/>
        <v>405.52</v>
      </c>
      <c r="I6" s="25">
        <f t="shared" si="2"/>
        <v>25.345</v>
      </c>
      <c r="J6" s="25">
        <f t="shared" si="3"/>
        <v>25.345</v>
      </c>
      <c r="K6" s="25">
        <f t="shared" si="4"/>
        <v>20.276</v>
      </c>
      <c r="L6" s="24">
        <v>5069</v>
      </c>
      <c r="M6" s="25">
        <f t="shared" si="5"/>
        <v>430.865</v>
      </c>
      <c r="N6" s="25">
        <f t="shared" si="6"/>
        <v>101.38</v>
      </c>
      <c r="O6" s="25">
        <v>10</v>
      </c>
      <c r="P6" s="25">
        <v>10</v>
      </c>
      <c r="Q6" s="26">
        <f t="shared" si="7"/>
        <v>1297.526</v>
      </c>
      <c r="R6" s="26">
        <f t="shared" si="8"/>
        <v>542.245</v>
      </c>
      <c r="S6" s="26">
        <f t="shared" si="9"/>
        <v>1839.771</v>
      </c>
      <c r="T6" s="25"/>
      <c r="U6" s="27"/>
    </row>
    <row r="7" s="5" customFormat="1" ht="30" customHeight="1" spans="1:21">
      <c r="A7" s="16">
        <v>4</v>
      </c>
      <c r="B7" s="29" t="s">
        <v>36</v>
      </c>
      <c r="C7" s="20" t="s">
        <v>37</v>
      </c>
      <c r="D7" s="22" t="s">
        <v>38</v>
      </c>
      <c r="E7" s="30" t="s">
        <v>29</v>
      </c>
      <c r="F7" s="24">
        <v>5069</v>
      </c>
      <c r="G7" s="25">
        <f t="shared" si="0"/>
        <v>811.04</v>
      </c>
      <c r="H7" s="25">
        <f t="shared" si="1"/>
        <v>405.52</v>
      </c>
      <c r="I7" s="25">
        <f t="shared" si="2"/>
        <v>25.345</v>
      </c>
      <c r="J7" s="25">
        <f t="shared" si="3"/>
        <v>25.345</v>
      </c>
      <c r="K7" s="25">
        <f t="shared" si="4"/>
        <v>20.276</v>
      </c>
      <c r="L7" s="24">
        <v>5069</v>
      </c>
      <c r="M7" s="25">
        <f t="shared" si="5"/>
        <v>430.865</v>
      </c>
      <c r="N7" s="25">
        <f t="shared" si="6"/>
        <v>101.38</v>
      </c>
      <c r="O7" s="25">
        <v>10</v>
      </c>
      <c r="P7" s="25">
        <v>10</v>
      </c>
      <c r="Q7" s="26">
        <f t="shared" si="7"/>
        <v>1297.526</v>
      </c>
      <c r="R7" s="26">
        <f t="shared" si="8"/>
        <v>542.245</v>
      </c>
      <c r="S7" s="26">
        <f t="shared" si="9"/>
        <v>1839.771</v>
      </c>
      <c r="T7" s="25"/>
      <c r="U7" s="27"/>
    </row>
    <row r="8" s="2" customFormat="1" ht="30" customHeight="1" spans="1:21">
      <c r="A8" s="31"/>
      <c r="B8" s="31" t="s">
        <v>39</v>
      </c>
      <c r="C8" s="32"/>
      <c r="D8" s="31"/>
      <c r="E8" s="32"/>
      <c r="F8" s="33">
        <f t="shared" ref="F8:S8" si="10">SUM(F4:F7)</f>
        <v>20276</v>
      </c>
      <c r="G8" s="33">
        <f t="shared" si="10"/>
        <v>3244.16</v>
      </c>
      <c r="H8" s="33">
        <f t="shared" si="10"/>
        <v>1622.08</v>
      </c>
      <c r="I8" s="33">
        <f t="shared" si="10"/>
        <v>101.38</v>
      </c>
      <c r="J8" s="33">
        <f t="shared" si="10"/>
        <v>101.38</v>
      </c>
      <c r="K8" s="33">
        <f t="shared" si="10"/>
        <v>81.104</v>
      </c>
      <c r="L8" s="33">
        <f t="shared" si="10"/>
        <v>20276</v>
      </c>
      <c r="M8" s="33">
        <f t="shared" si="10"/>
        <v>1723.46</v>
      </c>
      <c r="N8" s="33">
        <f t="shared" si="10"/>
        <v>405.52</v>
      </c>
      <c r="O8" s="33">
        <f t="shared" si="10"/>
        <v>40</v>
      </c>
      <c r="P8" s="33">
        <f t="shared" si="10"/>
        <v>40</v>
      </c>
      <c r="Q8" s="33">
        <f t="shared" si="10"/>
        <v>5190.104</v>
      </c>
      <c r="R8" s="33">
        <f t="shared" si="10"/>
        <v>2168.98</v>
      </c>
      <c r="S8" s="33">
        <f t="shared" si="10"/>
        <v>7359.084</v>
      </c>
      <c r="T8" s="34"/>
      <c r="U8" s="35"/>
    </row>
    <row r="9" ht="30" customHeight="1"/>
  </sheetData>
  <mergeCells count="13">
    <mergeCell ref="A1:U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  <mergeCell ref="U2:U3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WPS_1567389243</cp:lastModifiedBy>
  <dcterms:created xsi:type="dcterms:W3CDTF">2026-06-23T09:35:00Z</dcterms:created>
  <dcterms:modified xsi:type="dcterms:W3CDTF">2026-07-03T02:18:14Z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873B41D3C179419C82CFEC60C0908F8D_11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