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2"/>
  </bookViews>
  <sheets>
    <sheet name="2月工资" sheetId="1" r:id="rId1"/>
    <sheet name="2月回款明细" sheetId="2" r:id="rId2"/>
    <sheet name="佣金比例总表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<sst xmlns="http://schemas.openxmlformats.org/spreadsheetml/2006/main" count="149" uniqueCount="87">
  <si>
    <t>创智源通力房产沁园春·锦销售部2025年2月份佣金</t>
  </si>
  <si>
    <t>2025/2/1-2025/2/28</t>
  </si>
  <si>
    <t>2月
销售</t>
  </si>
  <si>
    <t>二期
提成</t>
  </si>
  <si>
    <t>三期一批次
提成</t>
  </si>
  <si>
    <t>三期二批次
提成</t>
  </si>
  <si>
    <t>主管提成</t>
  </si>
  <si>
    <t>商业销售提成</t>
  </si>
  <si>
    <t>房票</t>
  </si>
  <si>
    <t>地下室</t>
  </si>
  <si>
    <t>应发工资</t>
  </si>
  <si>
    <t>提成预
留5%</t>
  </si>
  <si>
    <t>累计扣预留</t>
  </si>
  <si>
    <t>扣除预留
应发工资</t>
  </si>
  <si>
    <t>应扣个人
所得税</t>
  </si>
  <si>
    <t>实发工资</t>
  </si>
  <si>
    <t>序号</t>
  </si>
  <si>
    <t>姓名</t>
  </si>
  <si>
    <t>职位</t>
  </si>
  <si>
    <t>出勤
天数</t>
  </si>
  <si>
    <t>基本
工资</t>
  </si>
  <si>
    <t>出勤基本工资</t>
  </si>
  <si>
    <t>销售
套数</t>
  </si>
  <si>
    <t>王玉慧</t>
  </si>
  <si>
    <t>销售经理</t>
  </si>
  <si>
    <t>闫金秀</t>
  </si>
  <si>
    <t>销售主管</t>
  </si>
  <si>
    <t>霍洪霞</t>
  </si>
  <si>
    <t>置业顾问</t>
  </si>
  <si>
    <t>肖陶丽</t>
  </si>
  <si>
    <t>赵江龙</t>
  </si>
  <si>
    <t>刘宁宁</t>
  </si>
  <si>
    <t>李秀莲</t>
  </si>
  <si>
    <t>米云鹤</t>
  </si>
  <si>
    <t>潘亦玹</t>
  </si>
  <si>
    <t>刘思汉</t>
  </si>
  <si>
    <t>师艳莉</t>
  </si>
  <si>
    <t>张新艳</t>
  </si>
  <si>
    <t>按揭专员</t>
  </si>
  <si>
    <t>白媛媛</t>
  </si>
  <si>
    <t>合计：</t>
  </si>
  <si>
    <t>销售人员提成合计应发15782.64元； 实发15782.64元。</t>
  </si>
  <si>
    <t>制表人：王玉慧</t>
  </si>
  <si>
    <t>财务审核：</t>
  </si>
  <si>
    <t>沁春锦苑销售及回款月报表商业(2月）</t>
  </si>
  <si>
    <t>房号</t>
  </si>
  <si>
    <t>面积</t>
  </si>
  <si>
    <t>单价</t>
  </si>
  <si>
    <t>销售总价</t>
  </si>
  <si>
    <t>本月回款</t>
  </si>
  <si>
    <t>累计回款</t>
  </si>
  <si>
    <t>欠收房款</t>
  </si>
  <si>
    <t>业务员</t>
  </si>
  <si>
    <t>回款日期</t>
  </si>
  <si>
    <t>商品房买卖合同号</t>
  </si>
  <si>
    <t>签合同日期</t>
  </si>
  <si>
    <t>转签日期</t>
  </si>
  <si>
    <t>备注</t>
  </si>
  <si>
    <t>主管</t>
  </si>
  <si>
    <t>经理</t>
  </si>
  <si>
    <t>董天祯</t>
  </si>
  <si>
    <t>2-1层02号</t>
  </si>
  <si>
    <t>陈显鑫</t>
  </si>
  <si>
    <t>2-1层03号</t>
  </si>
  <si>
    <t>沁春锦苑储藏室销售及回款月报表(2月）</t>
  </si>
  <si>
    <t>回款时间</t>
  </si>
  <si>
    <t>签协议日期</t>
  </si>
  <si>
    <t>置业顾问提成</t>
  </si>
  <si>
    <t>周威</t>
  </si>
  <si>
    <t>28-110</t>
  </si>
  <si>
    <t>一次性</t>
  </si>
  <si>
    <t>注：2月储藏室结算回款金额：26532元；
画堂春锦苑商业结算回款金额：1388000元；</t>
  </si>
  <si>
    <t>领导签字：</t>
  </si>
  <si>
    <t>营销总监：</t>
  </si>
  <si>
    <t>2024年佣金比例总表</t>
  </si>
  <si>
    <t>1月佣金比例</t>
  </si>
  <si>
    <t>2月佣金比例</t>
  </si>
  <si>
    <t>3月佣金比例</t>
  </si>
  <si>
    <t>4月佣金比例</t>
  </si>
  <si>
    <t>5月佣金比例</t>
  </si>
  <si>
    <t>6月佣金比例</t>
  </si>
  <si>
    <t>住宅</t>
  </si>
  <si>
    <t>商业</t>
  </si>
  <si>
    <t>霍苒</t>
  </si>
  <si>
    <t>连阵阵</t>
  </si>
  <si>
    <t>王荣</t>
  </si>
  <si>
    <t>内部员工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</si>
</sst>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/d;@"/>
    <numFmt numFmtId="178" formatCode="0_ "/>
    <numFmt numFmtId="179" formatCode="0.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宋体"/>
      <charset val="134"/>
    </font>
    <font>
      <b/>
      <sz val="10"/>
      <color indexed="8"/>
      <name val="宋体"/>
      <charset val="134"/>
    </font>
    <font>
      <sz val="10"/>
      <name val="Times New Roman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0" borderId="12" applyNumberFormat="0" applyAlignment="0" applyProtection="0">
      <alignment vertical="center"/>
    </xf>
    <xf numFmtId="0" fontId="23" fillId="11" borderId="13" applyNumberFormat="0" applyAlignment="0" applyProtection="0">
      <alignment vertical="center"/>
    </xf>
    <xf numFmtId="0" fontId="24" fillId="11" borderId="12" applyNumberFormat="0" applyAlignment="0" applyProtection="0">
      <alignment vertical="center"/>
    </xf>
    <xf numFmtId="0" fontId="25" fillId="12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0" fontId="1" fillId="0" borderId="3" xfId="0" applyNumberFormat="1" applyFont="1" applyFill="1" applyBorder="1" applyAlignment="1">
      <alignment horizontal="center" vertical="center"/>
    </xf>
    <xf numFmtId="10" fontId="4" fillId="0" borderId="3" xfId="0" applyNumberFormat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7" fontId="12" fillId="4" borderId="3" xfId="1" applyNumberFormat="1" applyFont="1" applyFill="1" applyBorder="1" applyAlignment="1" applyProtection="1">
      <alignment horizontal="center" vertical="center" shrinkToFit="1"/>
      <protection locked="0"/>
    </xf>
    <xf numFmtId="177" fontId="12" fillId="4" borderId="0" xfId="1" applyNumberFormat="1" applyFont="1" applyFill="1" applyAlignment="1" applyProtection="1">
      <alignment horizontal="center" vertical="center" shrinkToFit="1"/>
      <protection locked="0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8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vertical="center"/>
    </xf>
    <xf numFmtId="178" fontId="3" fillId="0" borderId="3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31" fontId="11" fillId="0" borderId="0" xfId="0" applyNumberFormat="1" applyFont="1" applyFill="1" applyAlignment="1">
      <alignment horizontal="center" vertical="center"/>
    </xf>
    <xf numFmtId="3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>
      <alignment horizontal="center" vertical="center" wrapText="1"/>
    </xf>
    <xf numFmtId="179" fontId="3" fillId="0" borderId="3" xfId="0" applyNumberFormat="1" applyFont="1" applyFill="1" applyBorder="1" applyAlignment="1">
      <alignment horizontal="center" vertical="center"/>
    </xf>
    <xf numFmtId="176" fontId="3" fillId="5" borderId="3" xfId="0" applyNumberFormat="1" applyFont="1" applyFill="1" applyBorder="1" applyAlignment="1">
      <alignment horizontal="center" vertical="center"/>
    </xf>
    <xf numFmtId="179" fontId="2" fillId="0" borderId="0" xfId="0" applyNumberFormat="1" applyFont="1" applyFill="1" applyBorder="1" applyAlignment="1">
      <alignment horizontal="center" vertical="center"/>
    </xf>
    <xf numFmtId="179" fontId="3" fillId="0" borderId="3" xfId="0" applyNumberFormat="1" applyFont="1" applyFill="1" applyBorder="1" applyAlignment="1">
      <alignment horizontal="center" vertical="center" wrapText="1"/>
    </xf>
    <xf numFmtId="179" fontId="3" fillId="6" borderId="3" xfId="0" applyNumberFormat="1" applyFont="1" applyFill="1" applyBorder="1" applyAlignment="1">
      <alignment horizontal="center" vertical="center"/>
    </xf>
    <xf numFmtId="176" fontId="3" fillId="7" borderId="3" xfId="0" applyNumberFormat="1" applyFont="1" applyFill="1" applyBorder="1" applyAlignment="1">
      <alignment horizontal="center" vertical="center"/>
    </xf>
    <xf numFmtId="176" fontId="3" fillId="8" borderId="4" xfId="0" applyNumberFormat="1" applyFont="1" applyFill="1" applyBorder="1" applyAlignment="1">
      <alignment horizontal="center" vertical="center"/>
    </xf>
    <xf numFmtId="179" fontId="1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b val="0"/>
        <i val="0"/>
        <color auto="1"/>
      </font>
      <fill>
        <patternFill patternType="solid">
          <bgColor indexed="41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9"/>
  <sheetViews>
    <sheetView workbookViewId="0">
      <selection activeCell="L21" sqref="L21"/>
    </sheetView>
  </sheetViews>
  <sheetFormatPr defaultColWidth="9" defaultRowHeight="13.5"/>
  <cols>
    <col min="1" max="1" width="3.875" style="50" customWidth="1"/>
    <col min="2" max="2" width="8.875" style="50" customWidth="1"/>
    <col min="3" max="3" width="7.875" style="50" customWidth="1"/>
    <col min="4" max="5" width="3.875" style="50" customWidth="1"/>
    <col min="6" max="6" width="5.5" style="50" customWidth="1"/>
    <col min="7" max="7" width="4.75" style="50" customWidth="1"/>
    <col min="8" max="8" width="10.125" style="50" customWidth="1"/>
    <col min="9" max="10" width="8.75" style="50" customWidth="1"/>
    <col min="11" max="11" width="5.5" style="50" customWidth="1"/>
    <col min="12" max="12" width="7.875" style="50" customWidth="1"/>
    <col min="13" max="13" width="4.75" style="50" customWidth="1"/>
    <col min="14" max="14" width="6.75" style="50" customWidth="1"/>
    <col min="15" max="15" width="8.125" style="50" customWidth="1"/>
    <col min="16" max="17" width="5.5" style="50" hidden="1" customWidth="1"/>
    <col min="18" max="18" width="9.375" style="50" customWidth="1"/>
    <col min="19" max="19" width="7.25" style="50" customWidth="1"/>
    <col min="20" max="20" width="10.5" style="50" customWidth="1"/>
    <col min="21" max="16384" width="9" style="49"/>
  </cols>
  <sheetData>
    <row r="1" s="49" customFormat="1" ht="22.5" spans="1:20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8"/>
      <c r="R1" s="51"/>
      <c r="S1" s="51"/>
      <c r="T1" s="51"/>
    </row>
    <row r="2" s="49" customFormat="1" ht="24" spans="1:20">
      <c r="A2" s="52" t="s">
        <v>1</v>
      </c>
      <c r="B2" s="52"/>
      <c r="C2" s="52"/>
      <c r="D2" s="52"/>
      <c r="E2" s="52"/>
      <c r="F2" s="52"/>
      <c r="G2" s="52" t="s">
        <v>2</v>
      </c>
      <c r="H2" s="52" t="s">
        <v>3</v>
      </c>
      <c r="I2" s="52" t="s">
        <v>4</v>
      </c>
      <c r="J2" s="52" t="s">
        <v>5</v>
      </c>
      <c r="K2" s="52" t="s">
        <v>6</v>
      </c>
      <c r="L2" s="55" t="s">
        <v>7</v>
      </c>
      <c r="M2" s="55" t="s">
        <v>8</v>
      </c>
      <c r="N2" s="55" t="s">
        <v>9</v>
      </c>
      <c r="O2" s="52" t="s">
        <v>10</v>
      </c>
      <c r="P2" s="52" t="s">
        <v>11</v>
      </c>
      <c r="Q2" s="59" t="s">
        <v>12</v>
      </c>
      <c r="R2" s="55" t="s">
        <v>13</v>
      </c>
      <c r="S2" s="52" t="s">
        <v>14</v>
      </c>
      <c r="T2" s="52" t="s">
        <v>15</v>
      </c>
    </row>
    <row r="3" s="49" customFormat="1" ht="24" spans="1:20">
      <c r="A3" s="52" t="s">
        <v>16</v>
      </c>
      <c r="B3" s="52" t="s">
        <v>17</v>
      </c>
      <c r="C3" s="52" t="s">
        <v>18</v>
      </c>
      <c r="D3" s="52" t="s">
        <v>19</v>
      </c>
      <c r="E3" s="52" t="s">
        <v>20</v>
      </c>
      <c r="F3" s="52" t="s">
        <v>21</v>
      </c>
      <c r="G3" s="52" t="s">
        <v>22</v>
      </c>
      <c r="H3" s="52"/>
      <c r="I3" s="52"/>
      <c r="J3" s="52"/>
      <c r="K3" s="52"/>
      <c r="L3" s="55"/>
      <c r="M3" s="55"/>
      <c r="N3" s="55"/>
      <c r="O3" s="52"/>
      <c r="P3" s="52"/>
      <c r="Q3" s="59"/>
      <c r="R3" s="55"/>
      <c r="S3" s="52"/>
      <c r="T3" s="52"/>
    </row>
    <row r="4" s="49" customFormat="1" ht="18" customHeight="1" spans="1:20">
      <c r="A4" s="9">
        <v>1</v>
      </c>
      <c r="B4" s="9" t="s">
        <v>23</v>
      </c>
      <c r="C4" s="9" t="s">
        <v>24</v>
      </c>
      <c r="D4" s="9"/>
      <c r="E4" s="9"/>
      <c r="F4" s="9"/>
      <c r="G4" s="9"/>
      <c r="H4" s="9"/>
      <c r="I4" s="9"/>
      <c r="J4" s="9"/>
      <c r="K4" s="9"/>
      <c r="L4" s="56">
        <v>1302</v>
      </c>
      <c r="M4" s="56"/>
      <c r="N4" s="56">
        <v>132.66</v>
      </c>
      <c r="O4" s="56">
        <f>N4+M4+L4+K4+J4+I4+H4</f>
        <v>1434.66</v>
      </c>
      <c r="P4" s="57"/>
      <c r="Q4" s="60"/>
      <c r="R4" s="61">
        <f t="shared" ref="R4:R16" si="0">O4-P4</f>
        <v>1434.66</v>
      </c>
      <c r="S4" s="44"/>
      <c r="T4" s="62">
        <f t="shared" ref="T4:T16" si="1">R4-S4</f>
        <v>1434.66</v>
      </c>
    </row>
    <row r="5" s="49" customFormat="1" ht="18" customHeight="1" spans="1:20">
      <c r="A5" s="9">
        <v>2</v>
      </c>
      <c r="B5" s="9" t="s">
        <v>25</v>
      </c>
      <c r="C5" s="9" t="s">
        <v>26</v>
      </c>
      <c r="D5" s="9"/>
      <c r="E5" s="9"/>
      <c r="F5" s="9"/>
      <c r="G5" s="9">
        <v>0</v>
      </c>
      <c r="H5" s="9"/>
      <c r="I5" s="9"/>
      <c r="J5" s="9"/>
      <c r="K5" s="9"/>
      <c r="L5" s="56"/>
      <c r="M5" s="56"/>
      <c r="N5" s="56">
        <v>397.98</v>
      </c>
      <c r="O5" s="56">
        <f t="shared" ref="O5:O16" si="2">N5+M5+L5+K5+J5+I5+H5</f>
        <v>397.98</v>
      </c>
      <c r="P5" s="57"/>
      <c r="Q5" s="60"/>
      <c r="R5" s="61">
        <f t="shared" si="0"/>
        <v>397.98</v>
      </c>
      <c r="S5" s="44"/>
      <c r="T5" s="62">
        <f t="shared" si="1"/>
        <v>397.98</v>
      </c>
    </row>
    <row r="6" s="49" customFormat="1" ht="18" customHeight="1" spans="1:20">
      <c r="A6" s="9">
        <v>3</v>
      </c>
      <c r="B6" s="9" t="s">
        <v>27</v>
      </c>
      <c r="C6" s="9" t="s">
        <v>28</v>
      </c>
      <c r="D6" s="9"/>
      <c r="E6" s="9"/>
      <c r="F6" s="9"/>
      <c r="G6" s="9"/>
      <c r="H6" s="9"/>
      <c r="I6" s="9"/>
      <c r="J6" s="9"/>
      <c r="K6" s="9"/>
      <c r="L6" s="56"/>
      <c r="M6" s="56"/>
      <c r="N6" s="56"/>
      <c r="O6" s="56">
        <f t="shared" si="2"/>
        <v>0</v>
      </c>
      <c r="P6" s="57"/>
      <c r="Q6" s="60"/>
      <c r="R6" s="61">
        <f t="shared" si="0"/>
        <v>0</v>
      </c>
      <c r="S6" s="44"/>
      <c r="T6" s="62">
        <f t="shared" si="1"/>
        <v>0</v>
      </c>
    </row>
    <row r="7" s="49" customFormat="1" ht="18" customHeight="1" spans="1:20">
      <c r="A7" s="9">
        <v>4</v>
      </c>
      <c r="B7" s="9" t="s">
        <v>29</v>
      </c>
      <c r="C7" s="9" t="s">
        <v>26</v>
      </c>
      <c r="D7" s="9"/>
      <c r="E7" s="9"/>
      <c r="F7" s="9"/>
      <c r="G7" s="9"/>
      <c r="H7" s="9"/>
      <c r="I7" s="9"/>
      <c r="J7" s="9"/>
      <c r="K7" s="9"/>
      <c r="L7" s="56"/>
      <c r="M7" s="56"/>
      <c r="N7" s="56"/>
      <c r="O7" s="56">
        <f t="shared" si="2"/>
        <v>0</v>
      </c>
      <c r="P7" s="57"/>
      <c r="Q7" s="60"/>
      <c r="R7" s="61">
        <f t="shared" si="0"/>
        <v>0</v>
      </c>
      <c r="S7" s="44"/>
      <c r="T7" s="62">
        <f t="shared" si="1"/>
        <v>0</v>
      </c>
    </row>
    <row r="8" s="49" customFormat="1" ht="18" customHeight="1" spans="1:20">
      <c r="A8" s="9">
        <v>5</v>
      </c>
      <c r="B8" s="9" t="s">
        <v>30</v>
      </c>
      <c r="C8" s="9" t="s">
        <v>26</v>
      </c>
      <c r="D8" s="9"/>
      <c r="E8" s="9"/>
      <c r="F8" s="9"/>
      <c r="G8" s="9"/>
      <c r="H8" s="9"/>
      <c r="I8" s="9"/>
      <c r="J8" s="9"/>
      <c r="K8" s="9"/>
      <c r="L8" s="56"/>
      <c r="M8" s="56"/>
      <c r="N8" s="56"/>
      <c r="O8" s="56">
        <f t="shared" si="2"/>
        <v>0</v>
      </c>
      <c r="P8" s="57"/>
      <c r="Q8" s="60"/>
      <c r="R8" s="61">
        <f t="shared" si="0"/>
        <v>0</v>
      </c>
      <c r="S8" s="44"/>
      <c r="T8" s="62">
        <f t="shared" si="1"/>
        <v>0</v>
      </c>
    </row>
    <row r="9" s="49" customFormat="1" ht="18" customHeight="1" spans="1:20">
      <c r="A9" s="9">
        <v>6</v>
      </c>
      <c r="B9" s="9" t="s">
        <v>31</v>
      </c>
      <c r="C9" s="9" t="s">
        <v>28</v>
      </c>
      <c r="D9" s="9"/>
      <c r="E9" s="9"/>
      <c r="F9" s="9"/>
      <c r="G9" s="9"/>
      <c r="H9" s="9"/>
      <c r="I9" s="9"/>
      <c r="J9" s="9"/>
      <c r="K9" s="9"/>
      <c r="L9" s="56"/>
      <c r="M9" s="56"/>
      <c r="N9" s="56"/>
      <c r="O9" s="56">
        <f t="shared" si="2"/>
        <v>0</v>
      </c>
      <c r="P9" s="57"/>
      <c r="Q9" s="60"/>
      <c r="R9" s="61">
        <f t="shared" si="0"/>
        <v>0</v>
      </c>
      <c r="S9" s="44"/>
      <c r="T9" s="62">
        <f t="shared" si="1"/>
        <v>0</v>
      </c>
    </row>
    <row r="10" s="49" customFormat="1" ht="18" customHeight="1" spans="1:20">
      <c r="A10" s="9">
        <v>7</v>
      </c>
      <c r="B10" s="9" t="s">
        <v>32</v>
      </c>
      <c r="C10" s="9" t="s">
        <v>28</v>
      </c>
      <c r="D10" s="9"/>
      <c r="E10" s="9"/>
      <c r="F10" s="9"/>
      <c r="G10" s="9"/>
      <c r="H10" s="9"/>
      <c r="I10" s="9"/>
      <c r="J10" s="9"/>
      <c r="K10" s="9"/>
      <c r="L10" s="56"/>
      <c r="M10" s="56"/>
      <c r="N10" s="56"/>
      <c r="O10" s="56">
        <f t="shared" si="2"/>
        <v>0</v>
      </c>
      <c r="P10" s="57"/>
      <c r="Q10" s="60"/>
      <c r="R10" s="61">
        <f t="shared" si="0"/>
        <v>0</v>
      </c>
      <c r="S10" s="44"/>
      <c r="T10" s="62">
        <f t="shared" si="1"/>
        <v>0</v>
      </c>
    </row>
    <row r="11" s="49" customFormat="1" ht="18" customHeight="1" spans="1:20">
      <c r="A11" s="9">
        <v>8</v>
      </c>
      <c r="B11" s="9" t="s">
        <v>33</v>
      </c>
      <c r="C11" s="9" t="s">
        <v>28</v>
      </c>
      <c r="D11" s="9"/>
      <c r="E11" s="9"/>
      <c r="F11" s="9"/>
      <c r="G11" s="9"/>
      <c r="H11" s="9"/>
      <c r="I11" s="9"/>
      <c r="J11" s="9"/>
      <c r="K11" s="44"/>
      <c r="L11" s="56"/>
      <c r="M11" s="56"/>
      <c r="N11" s="56"/>
      <c r="O11" s="56">
        <f t="shared" si="2"/>
        <v>0</v>
      </c>
      <c r="P11" s="57"/>
      <c r="Q11" s="60"/>
      <c r="R11" s="61">
        <f t="shared" si="0"/>
        <v>0</v>
      </c>
      <c r="S11" s="44"/>
      <c r="T11" s="62">
        <f t="shared" si="1"/>
        <v>0</v>
      </c>
    </row>
    <row r="12" s="49" customFormat="1" ht="18" customHeight="1" spans="1:20">
      <c r="A12" s="9">
        <v>9</v>
      </c>
      <c r="B12" s="9" t="s">
        <v>34</v>
      </c>
      <c r="C12" s="9" t="s">
        <v>28</v>
      </c>
      <c r="D12" s="9"/>
      <c r="E12" s="9"/>
      <c r="F12" s="9"/>
      <c r="G12" s="9"/>
      <c r="H12" s="9"/>
      <c r="I12" s="9"/>
      <c r="J12" s="9"/>
      <c r="K12" s="44"/>
      <c r="L12" s="56"/>
      <c r="M12" s="56"/>
      <c r="N12" s="56"/>
      <c r="O12" s="56">
        <f t="shared" si="2"/>
        <v>0</v>
      </c>
      <c r="P12" s="57"/>
      <c r="Q12" s="60"/>
      <c r="R12" s="61">
        <f t="shared" si="0"/>
        <v>0</v>
      </c>
      <c r="S12" s="44"/>
      <c r="T12" s="62">
        <f t="shared" si="1"/>
        <v>0</v>
      </c>
    </row>
    <row r="13" s="49" customFormat="1" ht="18" customHeight="1" spans="1:20">
      <c r="A13" s="9">
        <v>10</v>
      </c>
      <c r="B13" s="9" t="s">
        <v>35</v>
      </c>
      <c r="C13" s="9" t="s">
        <v>28</v>
      </c>
      <c r="D13" s="9"/>
      <c r="E13" s="9"/>
      <c r="F13" s="9"/>
      <c r="G13" s="9"/>
      <c r="H13" s="9"/>
      <c r="I13" s="9"/>
      <c r="J13" s="9"/>
      <c r="K13" s="44"/>
      <c r="L13" s="56"/>
      <c r="M13" s="56"/>
      <c r="N13" s="56"/>
      <c r="O13" s="56">
        <f t="shared" si="2"/>
        <v>0</v>
      </c>
      <c r="P13" s="57"/>
      <c r="Q13" s="60"/>
      <c r="R13" s="61">
        <f t="shared" si="0"/>
        <v>0</v>
      </c>
      <c r="S13" s="44"/>
      <c r="T13" s="62">
        <f t="shared" si="1"/>
        <v>0</v>
      </c>
    </row>
    <row r="14" s="49" customFormat="1" ht="18" customHeight="1" spans="1:20">
      <c r="A14" s="9">
        <v>11</v>
      </c>
      <c r="B14" s="9" t="s">
        <v>36</v>
      </c>
      <c r="C14" s="9"/>
      <c r="D14" s="9"/>
      <c r="E14" s="9"/>
      <c r="F14" s="9"/>
      <c r="G14" s="9"/>
      <c r="H14" s="9"/>
      <c r="I14" s="9"/>
      <c r="J14" s="9"/>
      <c r="K14" s="44"/>
      <c r="L14" s="56">
        <v>13950</v>
      </c>
      <c r="M14" s="56"/>
      <c r="N14" s="56"/>
      <c r="O14" s="56">
        <f t="shared" si="2"/>
        <v>13950</v>
      </c>
      <c r="P14" s="57"/>
      <c r="Q14" s="60"/>
      <c r="R14" s="61">
        <f t="shared" si="0"/>
        <v>13950</v>
      </c>
      <c r="S14" s="44"/>
      <c r="T14" s="62">
        <f t="shared" si="1"/>
        <v>13950</v>
      </c>
    </row>
    <row r="15" s="49" customFormat="1" ht="18" customHeight="1" spans="1:20">
      <c r="A15" s="9">
        <v>12</v>
      </c>
      <c r="B15" s="9" t="s">
        <v>37</v>
      </c>
      <c r="C15" s="9" t="s">
        <v>38</v>
      </c>
      <c r="D15" s="9"/>
      <c r="E15" s="9"/>
      <c r="F15" s="9"/>
      <c r="G15" s="9"/>
      <c r="H15" s="9"/>
      <c r="I15" s="9"/>
      <c r="J15" s="9"/>
      <c r="K15" s="9"/>
      <c r="L15" s="56"/>
      <c r="M15" s="56"/>
      <c r="N15" s="56"/>
      <c r="O15" s="56">
        <f t="shared" si="2"/>
        <v>0</v>
      </c>
      <c r="P15" s="57"/>
      <c r="Q15" s="60"/>
      <c r="R15" s="61">
        <f t="shared" si="0"/>
        <v>0</v>
      </c>
      <c r="S15" s="44"/>
      <c r="T15" s="62">
        <f t="shared" si="1"/>
        <v>0</v>
      </c>
    </row>
    <row r="16" s="49" customFormat="1" ht="18" customHeight="1" spans="1:20">
      <c r="A16" s="9">
        <v>13</v>
      </c>
      <c r="B16" s="9" t="s">
        <v>39</v>
      </c>
      <c r="C16" s="9" t="s">
        <v>38</v>
      </c>
      <c r="D16" s="9"/>
      <c r="E16" s="9"/>
      <c r="F16" s="9"/>
      <c r="G16" s="9"/>
      <c r="H16" s="9"/>
      <c r="I16" s="9"/>
      <c r="J16" s="9"/>
      <c r="K16" s="9"/>
      <c r="L16" s="56"/>
      <c r="M16" s="56"/>
      <c r="N16" s="56"/>
      <c r="O16" s="56">
        <f t="shared" si="2"/>
        <v>0</v>
      </c>
      <c r="P16" s="57"/>
      <c r="Q16" s="60"/>
      <c r="R16" s="61">
        <f t="shared" si="0"/>
        <v>0</v>
      </c>
      <c r="S16" s="44"/>
      <c r="T16" s="62">
        <f t="shared" si="1"/>
        <v>0</v>
      </c>
    </row>
    <row r="17" s="49" customFormat="1" ht="18" customHeight="1" spans="1:20">
      <c r="A17" s="9" t="s">
        <v>40</v>
      </c>
      <c r="B17" s="9"/>
      <c r="C17" s="9"/>
      <c r="D17" s="9"/>
      <c r="E17" s="9"/>
      <c r="F17" s="9"/>
      <c r="G17" s="9">
        <f>SUM(G4:G16)</f>
        <v>0</v>
      </c>
      <c r="H17" s="9"/>
      <c r="I17" s="9"/>
      <c r="J17" s="9"/>
      <c r="K17" s="9"/>
      <c r="L17" s="56">
        <f>SUM(L4:L16)</f>
        <v>15252</v>
      </c>
      <c r="M17" s="56">
        <f>SUM(M4:M16)</f>
        <v>0</v>
      </c>
      <c r="N17" s="56">
        <f>SUM(N4:N16)</f>
        <v>530.64</v>
      </c>
      <c r="O17" s="56">
        <f>SUM(O4:O16)</f>
        <v>15782.64</v>
      </c>
      <c r="P17" s="57"/>
      <c r="Q17" s="60"/>
      <c r="R17" s="61">
        <f>SUM(R4:R16)</f>
        <v>15782.64</v>
      </c>
      <c r="S17" s="44"/>
      <c r="T17" s="62">
        <f>SUM(T4:T16)</f>
        <v>15782.64</v>
      </c>
    </row>
    <row r="18" s="49" customFormat="1" ht="25" customHeight="1" spans="1:20">
      <c r="A18" s="53" t="s">
        <v>41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19" s="49" customFormat="1" ht="18" customHeight="1" spans="1:20">
      <c r="A19" s="54"/>
      <c r="B19" s="27" t="s">
        <v>42</v>
      </c>
      <c r="C19" s="27"/>
      <c r="D19" s="27"/>
      <c r="E19" s="27"/>
      <c r="F19" s="27"/>
      <c r="G19" s="27"/>
      <c r="H19" s="27" t="s">
        <v>43</v>
      </c>
      <c r="I19" s="27"/>
      <c r="J19" s="27"/>
      <c r="K19" s="27"/>
      <c r="L19" s="27"/>
      <c r="M19" s="27"/>
      <c r="N19" s="27"/>
      <c r="O19" s="27"/>
      <c r="P19" s="27"/>
      <c r="Q19" s="63"/>
      <c r="R19" s="27"/>
      <c r="S19" s="27"/>
      <c r="T19" s="27"/>
    </row>
  </sheetData>
  <mergeCells count="17">
    <mergeCell ref="A1:T1"/>
    <mergeCell ref="A2:F2"/>
    <mergeCell ref="A17:C17"/>
    <mergeCell ref="A18:T18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2"/>
  <sheetViews>
    <sheetView workbookViewId="0">
      <selection activeCell="H26" sqref="H26"/>
    </sheetView>
  </sheetViews>
  <sheetFormatPr defaultColWidth="9" defaultRowHeight="14.25"/>
  <cols>
    <col min="1" max="1" width="3.5" style="14" customWidth="1"/>
    <col min="2" max="2" width="7" style="14" customWidth="1"/>
    <col min="3" max="3" width="9.25" style="14" customWidth="1"/>
    <col min="4" max="4" width="6.5" style="14" customWidth="1"/>
    <col min="5" max="5" width="7.75" style="14" customWidth="1"/>
    <col min="6" max="6" width="9" style="14" customWidth="1"/>
    <col min="7" max="7" width="8.625" style="14" customWidth="1"/>
    <col min="8" max="8" width="8.55833333333333" style="14" customWidth="1"/>
    <col min="9" max="9" width="6.875" style="14" customWidth="1"/>
    <col min="10" max="10" width="10.125" style="14" customWidth="1"/>
    <col min="11" max="11" width="10.375" style="14" customWidth="1"/>
    <col min="12" max="12" width="13" style="14" customWidth="1"/>
    <col min="13" max="13" width="10.875" style="14" customWidth="1"/>
    <col min="14" max="14" width="10.375" style="14" customWidth="1"/>
    <col min="15" max="15" width="9" style="14" hidden="1" customWidth="1"/>
    <col min="16" max="16" width="9" style="14" customWidth="1"/>
    <col min="17" max="17" width="6.875" style="14" customWidth="1"/>
    <col min="18" max="18" width="7.875" style="14" customWidth="1"/>
    <col min="19" max="16378" width="9" style="14"/>
    <col min="16379" max="16384" width="9" style="17"/>
  </cols>
  <sheetData>
    <row r="1" s="13" customFormat="1" ht="20" customHeight="1" spans="1:15">
      <c r="A1" s="18" t="s">
        <v>44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="13" customFormat="1" ht="16" customHeight="1" spans="1:18">
      <c r="A2" s="19" t="s">
        <v>16</v>
      </c>
      <c r="B2" s="19" t="s">
        <v>17</v>
      </c>
      <c r="C2" s="19" t="s">
        <v>45</v>
      </c>
      <c r="D2" s="19" t="s">
        <v>46</v>
      </c>
      <c r="E2" s="19" t="s">
        <v>47</v>
      </c>
      <c r="F2" s="19" t="s">
        <v>48</v>
      </c>
      <c r="G2" s="19" t="s">
        <v>49</v>
      </c>
      <c r="H2" s="19" t="s">
        <v>50</v>
      </c>
      <c r="I2" s="19" t="s">
        <v>51</v>
      </c>
      <c r="J2" s="19" t="s">
        <v>52</v>
      </c>
      <c r="K2" s="19" t="s">
        <v>53</v>
      </c>
      <c r="L2" s="19" t="s">
        <v>54</v>
      </c>
      <c r="M2" s="19" t="s">
        <v>55</v>
      </c>
      <c r="N2" s="19" t="s">
        <v>56</v>
      </c>
      <c r="O2" s="19" t="s">
        <v>57</v>
      </c>
      <c r="P2" s="19" t="s">
        <v>28</v>
      </c>
      <c r="Q2" s="19" t="s">
        <v>58</v>
      </c>
      <c r="R2" s="19" t="s">
        <v>59</v>
      </c>
    </row>
    <row r="3" customFormat="1" ht="13.5" spans="1:18">
      <c r="A3" s="19">
        <v>1</v>
      </c>
      <c r="B3" s="19" t="s">
        <v>60</v>
      </c>
      <c r="C3" s="19" t="s">
        <v>61</v>
      </c>
      <c r="D3" s="19">
        <v>49.88</v>
      </c>
      <c r="E3" s="19">
        <v>18991.26</v>
      </c>
      <c r="F3" s="19">
        <v>947284</v>
      </c>
      <c r="G3" s="19">
        <v>470000</v>
      </c>
      <c r="H3" s="19">
        <v>947284</v>
      </c>
      <c r="I3" s="19">
        <v>0</v>
      </c>
      <c r="J3" s="19" t="s">
        <v>36</v>
      </c>
      <c r="K3" s="29">
        <v>45709</v>
      </c>
      <c r="L3" s="19">
        <v>20250000767</v>
      </c>
      <c r="M3" s="29">
        <v>45709</v>
      </c>
      <c r="N3" s="30">
        <v>45378</v>
      </c>
      <c r="O3" s="9"/>
      <c r="P3" s="31">
        <f>G3*0.015</f>
        <v>7050</v>
      </c>
      <c r="Q3" s="44"/>
      <c r="R3" s="31">
        <f>G3*0.0014</f>
        <v>658</v>
      </c>
    </row>
    <row r="4" customFormat="1" ht="13.5" spans="1:18">
      <c r="A4" s="19">
        <v>2</v>
      </c>
      <c r="B4" s="19" t="s">
        <v>62</v>
      </c>
      <c r="C4" s="19" t="s">
        <v>63</v>
      </c>
      <c r="D4" s="19">
        <v>49.88</v>
      </c>
      <c r="E4" s="19">
        <v>18784.2</v>
      </c>
      <c r="F4" s="19">
        <v>936956</v>
      </c>
      <c r="G4" s="19">
        <v>460000</v>
      </c>
      <c r="H4" s="19">
        <v>936956</v>
      </c>
      <c r="I4" s="19">
        <v>0</v>
      </c>
      <c r="J4" s="19" t="s">
        <v>36</v>
      </c>
      <c r="K4" s="29">
        <v>45710</v>
      </c>
      <c r="L4" s="19">
        <v>20250000766</v>
      </c>
      <c r="M4" s="29">
        <v>45710</v>
      </c>
      <c r="N4" s="30">
        <v>45378</v>
      </c>
      <c r="O4" s="9"/>
      <c r="P4" s="31">
        <f>G4*0.015</f>
        <v>6900</v>
      </c>
      <c r="Q4" s="44"/>
      <c r="R4" s="31">
        <f>G4*0.0014</f>
        <v>644</v>
      </c>
    </row>
    <row r="5" s="14" customFormat="1" ht="13.5" spans="1:18">
      <c r="A5" s="19"/>
      <c r="B5" s="9"/>
      <c r="C5" s="9"/>
      <c r="D5" s="9"/>
      <c r="E5" s="9"/>
      <c r="F5" s="9"/>
      <c r="G5" s="9">
        <f>SUM(G3:G4)</f>
        <v>930000</v>
      </c>
      <c r="H5" s="9"/>
      <c r="I5" s="19"/>
      <c r="J5" s="9"/>
      <c r="K5" s="32"/>
      <c r="L5" s="9"/>
      <c r="M5" s="9"/>
      <c r="N5" s="9"/>
      <c r="O5" s="9"/>
      <c r="P5" s="31">
        <f>SUM(P3:P4)</f>
        <v>13950</v>
      </c>
      <c r="Q5" s="31">
        <f>SUM(Q3:Q4)</f>
        <v>0</v>
      </c>
      <c r="R5" s="31">
        <f>SUM(R3:R4)</f>
        <v>1302</v>
      </c>
    </row>
    <row r="6" s="14" customFormat="1" spans="1:18">
      <c r="A6" s="20"/>
      <c r="B6" s="21"/>
      <c r="C6" s="21"/>
      <c r="D6" s="21"/>
      <c r="E6" s="21"/>
      <c r="F6" s="21"/>
      <c r="G6" s="21"/>
      <c r="H6" s="21"/>
      <c r="I6" s="20"/>
      <c r="J6" s="21"/>
      <c r="K6" s="33"/>
      <c r="L6" s="21"/>
      <c r="M6" s="21"/>
      <c r="N6" s="34"/>
      <c r="O6" s="34"/>
      <c r="P6" s="35"/>
      <c r="Q6" s="36"/>
      <c r="R6" s="35"/>
    </row>
    <row r="7" s="14" customFormat="1" ht="16" customHeight="1" spans="1:18">
      <c r="A7" s="22" t="s">
        <v>64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34"/>
      <c r="O7" s="34"/>
      <c r="P7" s="36"/>
      <c r="Q7" s="36"/>
      <c r="R7" s="36"/>
    </row>
    <row r="8" s="14" customFormat="1" ht="16" customHeight="1" spans="1:18">
      <c r="A8" s="23" t="s">
        <v>16</v>
      </c>
      <c r="B8" s="23" t="s">
        <v>17</v>
      </c>
      <c r="C8" s="23" t="s">
        <v>45</v>
      </c>
      <c r="D8" s="23" t="s">
        <v>46</v>
      </c>
      <c r="E8" s="23" t="s">
        <v>47</v>
      </c>
      <c r="F8" s="23" t="s">
        <v>48</v>
      </c>
      <c r="G8" s="23" t="s">
        <v>49</v>
      </c>
      <c r="H8" s="23" t="s">
        <v>50</v>
      </c>
      <c r="I8" s="23" t="s">
        <v>51</v>
      </c>
      <c r="J8" s="23" t="s">
        <v>65</v>
      </c>
      <c r="K8" s="23" t="s">
        <v>52</v>
      </c>
      <c r="L8" s="23" t="s">
        <v>66</v>
      </c>
      <c r="M8" s="37" t="s">
        <v>67</v>
      </c>
      <c r="N8" s="38" t="s">
        <v>24</v>
      </c>
      <c r="O8" s="34"/>
      <c r="P8" s="34"/>
      <c r="Q8" s="34"/>
      <c r="R8" s="34"/>
    </row>
    <row r="9" customFormat="1" ht="13.5" spans="1:18">
      <c r="A9" s="19">
        <v>1</v>
      </c>
      <c r="B9" s="19" t="s">
        <v>68</v>
      </c>
      <c r="C9" s="19" t="s">
        <v>69</v>
      </c>
      <c r="D9" s="19">
        <v>12.06</v>
      </c>
      <c r="E9" s="19">
        <v>2200</v>
      </c>
      <c r="F9" s="19">
        <v>26532</v>
      </c>
      <c r="G9" s="19">
        <v>26532</v>
      </c>
      <c r="H9" s="19">
        <v>26532</v>
      </c>
      <c r="I9" s="19">
        <f>F9-H9</f>
        <v>0</v>
      </c>
      <c r="J9" s="19" t="s">
        <v>70</v>
      </c>
      <c r="K9" s="19" t="s">
        <v>25</v>
      </c>
      <c r="L9" s="29">
        <v>45701</v>
      </c>
      <c r="M9" s="39">
        <f>G9*0.015</f>
        <v>397.98</v>
      </c>
      <c r="N9" s="39">
        <f>G9*0.005</f>
        <v>132.66</v>
      </c>
      <c r="O9" s="40"/>
      <c r="P9" s="40"/>
      <c r="Q9" s="40"/>
      <c r="R9" s="40"/>
    </row>
    <row r="10" spans="1:16378">
      <c r="A10" s="9"/>
      <c r="B10" s="9"/>
      <c r="C10" s="9"/>
      <c r="D10" s="9"/>
      <c r="E10" s="9"/>
      <c r="F10" s="9"/>
      <c r="G10" s="9">
        <f>SUM(G9:G9)</f>
        <v>26532</v>
      </c>
      <c r="H10" s="9"/>
      <c r="I10" s="9"/>
      <c r="J10" s="9"/>
      <c r="K10" s="9"/>
      <c r="L10" s="9"/>
      <c r="M10" s="39">
        <f>G10*0.015</f>
        <v>397.98</v>
      </c>
      <c r="N10" s="39">
        <f>G10*0.005</f>
        <v>132.66</v>
      </c>
      <c r="O10" s="34"/>
      <c r="P10" s="34"/>
      <c r="Q10" s="34"/>
      <c r="R10" s="34"/>
      <c r="XEU10" s="17"/>
      <c r="XEV10" s="17"/>
      <c r="XEW10" s="17"/>
      <c r="XEX10" s="17"/>
    </row>
    <row r="11" s="15" customFormat="1" ht="32" customHeight="1" spans="1:246">
      <c r="A11" s="24" t="s">
        <v>71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41"/>
      <c r="O11" s="42"/>
      <c r="P11" s="42"/>
      <c r="Q11" s="42"/>
      <c r="R11" s="42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  <c r="HU11" s="45"/>
      <c r="HV11" s="45"/>
      <c r="HW11" s="45"/>
      <c r="HX11" s="45"/>
      <c r="HY11" s="45"/>
      <c r="HZ11" s="45"/>
      <c r="IA11" s="45"/>
      <c r="IB11" s="45"/>
      <c r="IC11" s="45"/>
      <c r="ID11" s="45"/>
      <c r="IE11" s="45"/>
      <c r="IF11" s="45"/>
      <c r="IG11" s="45"/>
      <c r="IH11" s="45"/>
      <c r="II11" s="45"/>
      <c r="IJ11" s="45"/>
      <c r="IK11" s="45"/>
      <c r="IL11" s="45"/>
    </row>
    <row r="12" s="16" customFormat="1" ht="21" customHeight="1" spans="1:20">
      <c r="A12" s="26"/>
      <c r="B12" s="16" t="s">
        <v>72</v>
      </c>
      <c r="C12" s="27"/>
      <c r="D12" s="27"/>
      <c r="E12" s="28" t="s">
        <v>43</v>
      </c>
      <c r="H12" s="28" t="s">
        <v>43</v>
      </c>
      <c r="I12" s="28"/>
      <c r="J12" s="43"/>
      <c r="K12" s="28" t="s">
        <v>73</v>
      </c>
      <c r="L12" s="43"/>
      <c r="M12" s="43"/>
      <c r="N12" s="16" t="s">
        <v>42</v>
      </c>
      <c r="Q12" s="46"/>
      <c r="R12" s="46"/>
      <c r="S12" s="47"/>
      <c r="T12" s="48"/>
    </row>
  </sheetData>
  <mergeCells count="5">
    <mergeCell ref="A1:O1"/>
    <mergeCell ref="A7:M7"/>
    <mergeCell ref="A11:N11"/>
    <mergeCell ref="Q12:R12"/>
    <mergeCell ref="S12:T12"/>
  </mergeCells>
  <conditionalFormatting sqref="K5:K6">
    <cfRule type="expression" dxfId="0" priority="8" stopIfTrue="1">
      <formula>$D5&lt;&gt;0</formula>
    </cfRule>
  </conditionalFormatting>
  <dataValidations count="1">
    <dataValidation type="decimal" operator="between" allowBlank="1" showInputMessage="1" showErrorMessage="1" promptTitle="输入数据" prompt="不得输入空格、字体、字母" sqref="L9 K5:K6">
      <formula1>-1000000</formula1>
      <formula2>100000000</formula2>
    </dataValidation>
  </dataValidations>
  <pageMargins left="0.156944444444444" right="0.0784722222222222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F24" sqref="F24"/>
    </sheetView>
  </sheetViews>
  <sheetFormatPr defaultColWidth="9" defaultRowHeight="13.5"/>
  <cols>
    <col min="2" max="2" width="7.625" customWidth="1"/>
    <col min="3" max="7" width="6.125" customWidth="1"/>
    <col min="8" max="8" width="8.125" customWidth="1"/>
    <col min="9" max="14" width="6.125" customWidth="1"/>
  </cols>
  <sheetData>
    <row r="1" s="1" customFormat="1" ht="39" customHeight="1" spans="1:14">
      <c r="A1" s="3" t="s">
        <v>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16" customHeight="1" spans="1:14">
      <c r="A2" s="4" t="s">
        <v>18</v>
      </c>
      <c r="B2" s="5" t="s">
        <v>17</v>
      </c>
      <c r="C2" s="6" t="s">
        <v>75</v>
      </c>
      <c r="D2" s="6"/>
      <c r="E2" s="6" t="s">
        <v>76</v>
      </c>
      <c r="F2" s="6"/>
      <c r="G2" s="6" t="s">
        <v>77</v>
      </c>
      <c r="H2" s="6"/>
      <c r="I2" s="6" t="s">
        <v>78</v>
      </c>
      <c r="J2" s="6"/>
      <c r="K2" s="6" t="s">
        <v>79</v>
      </c>
      <c r="L2" s="6"/>
      <c r="M2" s="6" t="s">
        <v>80</v>
      </c>
      <c r="N2" s="6"/>
    </row>
    <row r="3" s="1" customFormat="1" ht="16" customHeight="1" spans="1:14">
      <c r="A3" s="7"/>
      <c r="B3" s="8"/>
      <c r="C3" s="6" t="s">
        <v>81</v>
      </c>
      <c r="D3" s="6" t="s">
        <v>82</v>
      </c>
      <c r="E3" s="6" t="s">
        <v>81</v>
      </c>
      <c r="F3" s="6" t="s">
        <v>82</v>
      </c>
      <c r="G3" s="6" t="s">
        <v>81</v>
      </c>
      <c r="H3" s="6" t="s">
        <v>82</v>
      </c>
      <c r="I3" s="6" t="s">
        <v>81</v>
      </c>
      <c r="J3" s="6" t="s">
        <v>82</v>
      </c>
      <c r="K3" s="6" t="s">
        <v>81</v>
      </c>
      <c r="L3" s="6" t="s">
        <v>82</v>
      </c>
      <c r="M3" s="6" t="s">
        <v>81</v>
      </c>
      <c r="N3" s="6" t="s">
        <v>82</v>
      </c>
    </row>
    <row r="4" s="1" customFormat="1" ht="16" customHeight="1" spans="1:14">
      <c r="A4" s="9" t="s">
        <v>24</v>
      </c>
      <c r="B4" s="9" t="s">
        <v>23</v>
      </c>
      <c r="C4" s="10"/>
      <c r="D4" s="10"/>
      <c r="E4" s="10"/>
      <c r="F4" s="10"/>
      <c r="G4" s="10"/>
      <c r="H4" s="10"/>
      <c r="I4" s="11"/>
      <c r="J4" s="10"/>
      <c r="K4" s="10"/>
      <c r="L4" s="10"/>
      <c r="M4" s="10"/>
      <c r="N4" s="11"/>
    </row>
    <row r="5" s="1" customFormat="1" ht="16" customHeight="1" spans="1:14">
      <c r="A5" s="9" t="s">
        <v>28</v>
      </c>
      <c r="B5" s="9" t="s">
        <v>29</v>
      </c>
      <c r="C5" s="10"/>
      <c r="D5" s="10"/>
      <c r="E5" s="10"/>
      <c r="F5" s="10"/>
      <c r="G5" s="10"/>
      <c r="H5" s="10"/>
      <c r="I5" s="10"/>
      <c r="J5" s="10"/>
      <c r="K5" s="11"/>
      <c r="L5" s="10"/>
      <c r="M5" s="10"/>
      <c r="N5" s="11"/>
    </row>
    <row r="6" s="1" customFormat="1" ht="16" customHeight="1" spans="1:14">
      <c r="A6" s="9" t="s">
        <v>28</v>
      </c>
      <c r="B6" s="9" t="s">
        <v>25</v>
      </c>
      <c r="C6" s="10"/>
      <c r="D6" s="10"/>
      <c r="E6" s="11"/>
      <c r="F6" s="10"/>
      <c r="G6" s="10"/>
      <c r="H6" s="10"/>
      <c r="I6" s="11"/>
      <c r="J6" s="10"/>
      <c r="K6" s="11"/>
      <c r="L6" s="10"/>
      <c r="M6" s="11"/>
      <c r="N6" s="11"/>
    </row>
    <row r="7" s="1" customFormat="1" ht="16" customHeight="1" spans="1:14">
      <c r="A7" s="9" t="s">
        <v>28</v>
      </c>
      <c r="B7" s="9" t="s">
        <v>30</v>
      </c>
      <c r="C7" s="10"/>
      <c r="D7" s="10"/>
      <c r="E7" s="10"/>
      <c r="F7" s="10"/>
      <c r="G7" s="10"/>
      <c r="H7" s="10"/>
      <c r="I7" s="11"/>
      <c r="J7" s="10"/>
      <c r="K7" s="10"/>
      <c r="L7" s="10"/>
      <c r="M7" s="10"/>
      <c r="N7" s="10"/>
    </row>
    <row r="8" s="1" customFormat="1" ht="16" customHeight="1" spans="1:14">
      <c r="A8" s="9" t="s">
        <v>28</v>
      </c>
      <c r="B8" s="9" t="s">
        <v>32</v>
      </c>
      <c r="C8" s="10"/>
      <c r="D8" s="10"/>
      <c r="E8" s="10"/>
      <c r="F8" s="10"/>
      <c r="G8" s="10"/>
      <c r="H8" s="10"/>
      <c r="I8" s="10"/>
      <c r="J8" s="10"/>
      <c r="K8" s="11"/>
      <c r="L8" s="10"/>
      <c r="M8" s="11"/>
      <c r="N8" s="10"/>
    </row>
    <row r="9" s="1" customFormat="1" ht="16" customHeight="1" spans="1:14">
      <c r="A9" s="9" t="s">
        <v>28</v>
      </c>
      <c r="B9" s="9" t="s">
        <v>83</v>
      </c>
      <c r="C9" s="10"/>
      <c r="D9" s="10"/>
      <c r="E9" s="10"/>
      <c r="F9" s="10"/>
      <c r="G9" s="10"/>
      <c r="H9" s="10"/>
      <c r="I9" s="11"/>
      <c r="J9" s="10"/>
      <c r="K9" s="11"/>
      <c r="L9" s="10"/>
      <c r="M9" s="11"/>
      <c r="N9" s="11"/>
    </row>
    <row r="10" s="1" customFormat="1" ht="16" customHeight="1" spans="1:14">
      <c r="A10" s="9" t="s">
        <v>28</v>
      </c>
      <c r="B10" s="9" t="s">
        <v>84</v>
      </c>
      <c r="C10" s="10"/>
      <c r="D10" s="10"/>
      <c r="E10" s="11"/>
      <c r="F10" s="10"/>
      <c r="G10" s="10"/>
      <c r="H10" s="10"/>
      <c r="I10" s="10"/>
      <c r="J10" s="10"/>
      <c r="K10" s="11"/>
      <c r="L10" s="10"/>
      <c r="M10" s="10"/>
      <c r="N10" s="11"/>
    </row>
    <row r="11" s="1" customFormat="1" ht="16" customHeight="1" spans="1:14">
      <c r="A11" s="9" t="s">
        <v>28</v>
      </c>
      <c r="B11" s="9" t="s">
        <v>85</v>
      </c>
      <c r="C11" s="10"/>
      <c r="D11" s="10"/>
      <c r="E11" s="11"/>
      <c r="F11" s="10"/>
      <c r="G11" s="10"/>
      <c r="H11" s="10"/>
      <c r="I11" s="11"/>
      <c r="J11" s="10"/>
      <c r="K11" s="11"/>
      <c r="L11" s="10"/>
      <c r="M11" s="11"/>
      <c r="N11" s="11"/>
    </row>
    <row r="12" s="1" customFormat="1" ht="16" customHeight="1" spans="1:14">
      <c r="A12" s="9" t="s">
        <v>28</v>
      </c>
      <c r="B12" s="9" t="s">
        <v>33</v>
      </c>
      <c r="C12" s="10"/>
      <c r="D12" s="10"/>
      <c r="E12" s="11"/>
      <c r="F12" s="10"/>
      <c r="G12" s="10"/>
      <c r="H12" s="10"/>
      <c r="I12" s="10"/>
      <c r="J12" s="10"/>
      <c r="K12" s="11"/>
      <c r="L12" s="10"/>
      <c r="M12" s="10"/>
      <c r="N12" s="11"/>
    </row>
    <row r="13" s="1" customFormat="1" ht="16" customHeight="1" spans="1:14">
      <c r="A13" s="9" t="s">
        <v>28</v>
      </c>
      <c r="B13" s="9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</row>
    <row r="14" s="1" customFormat="1" ht="16" customHeight="1" spans="1:14">
      <c r="A14" s="9" t="s">
        <v>28</v>
      </c>
      <c r="B14" s="9" t="s">
        <v>35</v>
      </c>
      <c r="C14" s="10"/>
      <c r="D14" s="10"/>
      <c r="E14" s="11"/>
      <c r="F14" s="10"/>
      <c r="G14" s="10"/>
      <c r="H14" s="10"/>
      <c r="I14" s="10"/>
      <c r="J14" s="10"/>
      <c r="K14" s="10"/>
      <c r="L14" s="10"/>
      <c r="M14" s="11"/>
      <c r="N14" s="10"/>
    </row>
    <row r="15" s="2" customFormat="1" ht="16" customHeight="1" spans="1:14">
      <c r="A15" s="9" t="s">
        <v>28</v>
      </c>
      <c r="B15" s="9" t="s">
        <v>34</v>
      </c>
      <c r="C15" s="10"/>
      <c r="D15" s="10"/>
      <c r="E15" s="11"/>
      <c r="F15" s="10"/>
      <c r="G15" s="10"/>
      <c r="H15" s="10"/>
      <c r="I15" s="10"/>
      <c r="J15" s="10">
        <v>0.01</v>
      </c>
      <c r="K15" s="10"/>
      <c r="L15" s="10"/>
      <c r="M15" s="11"/>
      <c r="N15" s="10"/>
    </row>
    <row r="16" spans="1:14">
      <c r="A16" s="12" t="s">
        <v>86</v>
      </c>
      <c r="B16" s="12" t="s">
        <v>36</v>
      </c>
      <c r="C16" s="12"/>
      <c r="D16" s="12"/>
      <c r="E16" s="12"/>
      <c r="F16" s="12"/>
      <c r="G16" s="12"/>
      <c r="H16" s="10">
        <v>0.015</v>
      </c>
      <c r="I16" s="12"/>
      <c r="J16" s="12"/>
      <c r="K16" s="12"/>
      <c r="L16" s="12"/>
      <c r="M16" s="12"/>
      <c r="N16" s="12"/>
    </row>
  </sheetData>
  <mergeCells count="9">
    <mergeCell ref="A1:N1"/>
    <mergeCell ref="C2:D2"/>
    <mergeCell ref="E2:F2"/>
    <mergeCell ref="G2:H2"/>
    <mergeCell ref="I2:J2"/>
    <mergeCell ref="K2:L2"/>
    <mergeCell ref="M2:N2"/>
    <mergeCell ref="A2:A3"/>
    <mergeCell ref="B2:B3"/>
  </mergeCells>
  <pageMargins left="0.472222222222222" right="0.511805555555556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2月工资</vt:lpstr>
      <vt:lpstr>2月回款明细</vt:lpstr>
      <vt:lpstr>佣金比例总表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清风暖阳</cp:lastModifiedBy>
  <dcterms:created xsi:type="dcterms:W3CDTF">2024-04-01T02:51:00Z</dcterms:created>
  <dcterms:modified xsi:type="dcterms:W3CDTF">2025-03-21T10:19:44Z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187B4EB2E9C64D1F87A283BBE9FB17AC_13</vt:lpwstr>
  </property>
  <property fmtid="{D5CDD505-2E9C-101B-9397-08002B2CF9AE}" pid="3" name="KSOProductBuildVer">
    <vt:lpwstr>2052-12.1.0.20305</vt:lpwstr>
  </property>
</Properties>
</file>