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 activeTab="2"/>
  </bookViews>
  <sheets>
    <sheet name="会计报表表头" sheetId="1" r:id="rId1"/>
    <sheet name="资产负债表" sheetId="2" r:id="rId2"/>
    <sheet name="利润表" sheetId="3" r:id="rId3"/>
    <sheet name="现金流量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<sst xmlns="http://schemas.openxmlformats.org/spreadsheetml/2006/main" count="187" uniqueCount="175">
  <si>
    <t>　  会  计  报  表</t>
  </si>
  <si>
    <t>2024年12月</t>
  </si>
  <si>
    <t>企   业   名   称:</t>
  </si>
  <si>
    <t>新疆通力建设集团股份有限公司</t>
  </si>
  <si>
    <t>企   业   法   人:</t>
  </si>
  <si>
    <t>总     经     理 :</t>
  </si>
  <si>
    <t>分 管 财 务 领 导:</t>
  </si>
  <si>
    <t>财   务   部   长:</t>
  </si>
  <si>
    <t>填      表     人:</t>
  </si>
  <si>
    <t>编   报   日   期:</t>
  </si>
  <si>
    <t>资产负债表</t>
  </si>
  <si>
    <t>编制单位：新疆通力建设集团股份有限公司</t>
  </si>
  <si>
    <t>单位：元</t>
  </si>
  <si>
    <t>项目名称</t>
  </si>
  <si>
    <t>期末数</t>
  </si>
  <si>
    <t>年初数</t>
  </si>
  <si>
    <t>流动资产：</t>
  </si>
  <si>
    <t>流动负债：</t>
  </si>
  <si>
    <t xml:space="preserve">    货币资金</t>
  </si>
  <si>
    <t xml:space="preserve">    短期借款</t>
  </si>
  <si>
    <t xml:space="preserve">    交易性金融资产</t>
  </si>
  <si>
    <t xml:space="preserve">    交易性金融负债</t>
  </si>
  <si>
    <t xml:space="preserve">    衍生金融资产</t>
  </si>
  <si>
    <t xml:space="preserve">    衍生金融负债</t>
  </si>
  <si>
    <t xml:space="preserve">    应收票据</t>
  </si>
  <si>
    <t xml:space="preserve">    应付票据</t>
  </si>
  <si>
    <t xml:space="preserve">    应收账款</t>
  </si>
  <si>
    <t xml:space="preserve">    应付账款</t>
  </si>
  <si>
    <t xml:space="preserve">    减：坏账准备</t>
  </si>
  <si>
    <t xml:space="preserve">    预收款项</t>
  </si>
  <si>
    <t xml:space="preserve">    应收账款净额</t>
  </si>
  <si>
    <t xml:space="preserve">    合同负债</t>
  </si>
  <si>
    <t xml:space="preserve">     预付款项</t>
  </si>
  <si>
    <t xml:space="preserve">    应付职工薪酬</t>
  </si>
  <si>
    <t xml:space="preserve">    其他应收款</t>
  </si>
  <si>
    <t xml:space="preserve">    应交税费</t>
  </si>
  <si>
    <t xml:space="preserve">    应收利息</t>
  </si>
  <si>
    <t xml:space="preserve">    其他应付款</t>
  </si>
  <si>
    <t xml:space="preserve">    应收股利</t>
  </si>
  <si>
    <t xml:space="preserve">    应付利息</t>
  </si>
  <si>
    <t xml:space="preserve">    存货</t>
  </si>
  <si>
    <t xml:space="preserve">    应付股利</t>
  </si>
  <si>
    <t xml:space="preserve">    其中：原材料</t>
  </si>
  <si>
    <t xml:space="preserve">    持有待售负债</t>
  </si>
  <si>
    <t xml:space="preserve">    库存商品</t>
  </si>
  <si>
    <t xml:space="preserve">    一年内到期的非流动负债</t>
  </si>
  <si>
    <t xml:space="preserve">    周转材料</t>
  </si>
  <si>
    <t xml:space="preserve">    其他流动负债</t>
  </si>
  <si>
    <t xml:space="preserve">    合同资产</t>
  </si>
  <si>
    <t xml:space="preserve">    流动负债合计</t>
  </si>
  <si>
    <t xml:space="preserve">    持有待售资产</t>
  </si>
  <si>
    <t>非流动负债：</t>
  </si>
  <si>
    <t xml:space="preserve">    一年内到期的非流动资产</t>
  </si>
  <si>
    <t xml:space="preserve">    长期借款</t>
  </si>
  <si>
    <t xml:space="preserve">    其他流动资产</t>
  </si>
  <si>
    <t xml:space="preserve">    应付债券</t>
  </si>
  <si>
    <t xml:space="preserve">    流动资产合计</t>
  </si>
  <si>
    <t xml:space="preserve">    其中：优先股</t>
  </si>
  <si>
    <t>非流动资产：</t>
  </si>
  <si>
    <t xml:space="preserve">    永续债</t>
  </si>
  <si>
    <t xml:space="preserve">    债权投资</t>
  </si>
  <si>
    <t xml:space="preserve">    租赁负债</t>
  </si>
  <si>
    <t xml:space="preserve">    其他债权投资</t>
  </si>
  <si>
    <t xml:space="preserve">    长期应付款</t>
  </si>
  <si>
    <t xml:space="preserve">    长期应收款</t>
  </si>
  <si>
    <t xml:space="preserve">    长期应付职工薪酬</t>
  </si>
  <si>
    <t xml:space="preserve">    长期股权投资</t>
  </si>
  <si>
    <t xml:space="preserve">    预计负债</t>
  </si>
  <si>
    <t xml:space="preserve">    其他权益工具投资</t>
  </si>
  <si>
    <t xml:space="preserve">    递延收益</t>
  </si>
  <si>
    <t xml:space="preserve">    其他非流动金融资产</t>
  </si>
  <si>
    <t xml:space="preserve">    递延所得税负债</t>
  </si>
  <si>
    <t xml:space="preserve">    投资性房地产</t>
  </si>
  <si>
    <t xml:space="preserve">    其他非流动负债</t>
  </si>
  <si>
    <t xml:space="preserve">    固定资产原值</t>
  </si>
  <si>
    <t xml:space="preserve">    非流动负债合计</t>
  </si>
  <si>
    <t xml:space="preserve">    固定资产累计折旧</t>
  </si>
  <si>
    <t xml:space="preserve">    负债合计</t>
  </si>
  <si>
    <t xml:space="preserve">    固定资产减值准备</t>
  </si>
  <si>
    <t>股东权益：</t>
  </si>
  <si>
    <t xml:space="preserve">    固定资产净值</t>
  </si>
  <si>
    <t xml:space="preserve">    实收资本(股本)</t>
  </si>
  <si>
    <t xml:space="preserve">    固定资产清理</t>
  </si>
  <si>
    <t xml:space="preserve">    其他权益工具</t>
  </si>
  <si>
    <t xml:space="preserve">    在建工程</t>
  </si>
  <si>
    <t xml:space="preserve">    生产性生物资产</t>
  </si>
  <si>
    <t xml:space="preserve">    油气资产</t>
  </si>
  <si>
    <t xml:space="preserve">    资本公积</t>
  </si>
  <si>
    <t xml:space="preserve">    使用权资产</t>
  </si>
  <si>
    <t xml:space="preserve">    减：库存股</t>
  </si>
  <si>
    <t xml:space="preserve">    无形资产</t>
  </si>
  <si>
    <t xml:space="preserve">    其他综合收益</t>
  </si>
  <si>
    <t xml:space="preserve">    开发支出</t>
  </si>
  <si>
    <t xml:space="preserve">    专项储备</t>
  </si>
  <si>
    <t xml:space="preserve">    商誉</t>
  </si>
  <si>
    <t xml:space="preserve">    盈余公积</t>
  </si>
  <si>
    <t xml:space="preserve">    长期待摊费用</t>
  </si>
  <si>
    <t xml:space="preserve">    未分配利润</t>
  </si>
  <si>
    <t xml:space="preserve">    递延所得税资产</t>
  </si>
  <si>
    <t xml:space="preserve">    归属于母公司股东权益合计</t>
  </si>
  <si>
    <t xml:space="preserve">    其他非流动资产</t>
  </si>
  <si>
    <t xml:space="preserve">    少数股东权益</t>
  </si>
  <si>
    <t xml:space="preserve">    非流动资产合计</t>
  </si>
  <si>
    <t xml:space="preserve">    股东权益合计</t>
  </si>
  <si>
    <t xml:space="preserve">    资产总计</t>
  </si>
  <si>
    <t xml:space="preserve">    负债和或股东权益总计</t>
  </si>
  <si>
    <t>利润表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</si>
  <si>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</si>
  <si>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</si>
  <si>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</si>
  <si>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</si>
  <si>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</si>
  <si>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</si>
  <si>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</si>
  <si>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</si>
  <si>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</si>
  <si>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</si>
  <si>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</si>
  <si>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</si>
  <si>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</si>
  <si>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</si>
  <si>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</si>
  <si>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</si>
  <si>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</si>
  <si>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</si>
  <si>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</si>
  <si>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</si>
  <si>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</si>
  <si>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</si>
  <si>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</si>
  <si>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</si>
  <si>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</si>
  <si>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>现金流量表</t>
  </si>
  <si>
    <t>本期发生数</t>
  </si>
  <si>
    <t>本年累计数</t>
  </si>
  <si>
    <t>一、经营活动产生的现金流量</t>
  </si>
  <si>
    <t xml:space="preserve">     经营活动现金流入小计</t>
  </si>
  <si>
    <t xml:space="preserve">        销售商品、提供劳务收到的现金</t>
  </si>
  <si>
    <t xml:space="preserve">        收到的税费返还</t>
  </si>
  <si>
    <t xml:space="preserve">        收到其他与经营活动有关的现金</t>
  </si>
  <si>
    <t xml:space="preserve">    经营活动现金流出小计</t>
  </si>
  <si>
    <t xml:space="preserve">        购买商品、接受劳务支付的现金</t>
  </si>
  <si>
    <t xml:space="preserve">        支付给职工以及为职工支付的现金</t>
  </si>
  <si>
    <t xml:space="preserve">        支付的各项税费</t>
  </si>
  <si>
    <t xml:space="preserve">        支付其他与经营活动有关的现金</t>
  </si>
  <si>
    <t xml:space="preserve">    经营活动产生的现金流量净额</t>
  </si>
  <si>
    <t>二、投资活动产生的现金流量：</t>
  </si>
  <si>
    <t xml:space="preserve">    投资活动现金流入小计</t>
  </si>
  <si>
    <t xml:space="preserve">        收回投资收到的现金</t>
  </si>
  <si>
    <t xml:space="preserve">        取得投资收益收到的现金</t>
  </si>
  <si>
    <t xml:space="preserve">        处置固定资产、无形资产和其他长期资产收回的现金净额</t>
  </si>
  <si>
    <t xml:space="preserve">        处置子公司及其他营业单位收到的现金净额</t>
  </si>
  <si>
    <t xml:space="preserve">        收到其他与投资活动有关的现金</t>
  </si>
  <si>
    <t xml:space="preserve">    投资活动现金流出小计</t>
  </si>
  <si>
    <t xml:space="preserve">        购建固定资产、无形资产和其他长期资产支付的现金</t>
  </si>
  <si>
    <t xml:space="preserve">        投资支付的现金</t>
  </si>
  <si>
    <t xml:space="preserve">        取得子公司及其他营业单位支付的现金净额</t>
  </si>
  <si>
    <t xml:space="preserve">        支付其他与投资活动有关的现金</t>
  </si>
  <si>
    <t xml:space="preserve">    投资活动产生的现金流量净额</t>
  </si>
  <si>
    <t>三、筹资活动产生的现金流量：</t>
  </si>
  <si>
    <t xml:space="preserve">    筹资活动现金流入小计</t>
  </si>
  <si>
    <t xml:space="preserve">        吸收投资收到的现金</t>
  </si>
  <si>
    <t xml:space="preserve">            子公司吸收少数股东投资收到的现金</t>
  </si>
  <si>
    <t xml:space="preserve">        取得借款收到的现金</t>
  </si>
  <si>
    <t xml:space="preserve">        收到其他与筹资活动有关的现金</t>
  </si>
  <si>
    <t xml:space="preserve">    筹资活动现金流出小计</t>
  </si>
  <si>
    <t xml:space="preserve">        偿还债务支付的现金</t>
  </si>
  <si>
    <t xml:space="preserve">        分配股利、利润或偿付利息支付的现金</t>
  </si>
  <si>
    <t xml:space="preserve">            子公司支付给少数股东的股利、利润</t>
  </si>
  <si>
    <t xml:space="preserve">        支付其他与筹资活动有关的现金</t>
  </si>
  <si>
    <t xml:space="preserve">    筹资活动产生的现金流量净额</t>
  </si>
  <si>
    <t>四、汇率变动对现金及现金等价物的影响</t>
  </si>
  <si>
    <t>五、现金及现金等价物净增加额</t>
  </si>
  <si>
    <t xml:space="preserve">    加：期初现金及现金等价物余额</t>
  </si>
  <si>
    <t>六、期末现金及现金等价物余额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</si>
</sst>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1">
    <font>
      <sz val="11"/>
      <name val="宋体"/>
      <charset val="1"/>
    </font>
    <font>
      <b/>
      <sz val="22"/>
      <name val="宋体"/>
      <charset val="1"/>
    </font>
    <font>
      <b/>
      <sz val="11"/>
      <name val="宋体"/>
      <charset val="1"/>
    </font>
    <font>
      <b/>
      <sz val="10"/>
      <name val="宋体"/>
      <charset val="1"/>
    </font>
    <font>
      <sz val="10"/>
      <name val="宋体"/>
      <charset val="1"/>
    </font>
    <font>
      <b/>
      <sz val="18"/>
      <name val="宋体"/>
      <charset val="1"/>
    </font>
    <font>
      <b/>
      <sz val="11"/>
      <name val="宋体"/>
      <charset val="0"/>
    </font>
    <font>
      <b/>
      <sz val="36"/>
      <name val="宋体"/>
      <charset val="1"/>
    </font>
    <font>
      <b/>
      <sz val="16"/>
      <name val="宋体"/>
      <charset val="1"/>
    </font>
    <font>
      <sz val="16"/>
      <name val="宋体"/>
      <charset val="1"/>
    </font>
    <font>
      <sz val="12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C0"/>
        <bgColor rgb="FF000000"/>
      </patternFill>
    </fill>
    <fill>
      <patternFill patternType="solid">
        <fgColor rgb="FFE0E0E0"/>
        <bgColor rgb="FF000000"/>
      </patternFill>
    </fill>
    <fill>
      <patternFill patternType="solid">
        <fgColor rgb="FFFFFFE1"/>
        <bgColor rgb="FF000000"/>
      </patternFill>
    </fill>
    <fill>
      <patternFill patternType="solid">
        <fgColor rgb="FFBFCDDB"/>
        <bgColor rgb="FF000000"/>
      </patternFill>
    </fill>
    <fill>
      <patternFill patternType="solid">
        <fgColor rgb="FFFFFACD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3" fillId="10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51">
    <xf numFmtId="0" fontId="0" fillId="0" borderId="0" xfId="49" applyFont="1" applyFill="1" applyBorder="1" applyAlignment="1" applyProtection="1">
      <alignment vertical="top"/>
      <protection locked="0"/>
    </xf>
    <xf numFmtId="0" fontId="1" fillId="2" borderId="0" xfId="49" applyFont="1" applyFill="1" applyBorder="1" applyAlignment="1" applyProtection="1">
      <alignment horizontal="center"/>
      <protection locked="0"/>
    </xf>
    <xf numFmtId="0" fontId="0" fillId="2" borderId="0" xfId="49" applyFont="1" applyFill="1" applyBorder="1" applyAlignment="1" applyProtection="1">
      <alignment horizontal="center"/>
      <protection locked="0"/>
    </xf>
    <xf numFmtId="0" fontId="0" fillId="2" borderId="0" xfId="49" applyFont="1" applyFill="1" applyBorder="1" applyAlignment="1" applyProtection="1">
      <alignment vertical="top"/>
      <protection locked="0"/>
    </xf>
    <xf numFmtId="0" fontId="2" fillId="2" borderId="0" xfId="49" applyFont="1" applyFill="1" applyBorder="1" applyAlignment="1" applyProtection="1">
      <alignment horizontal="right"/>
      <protection locked="0"/>
    </xf>
    <xf numFmtId="0" fontId="2" fillId="2" borderId="1" xfId="49" applyFont="1" applyFill="1" applyBorder="1" applyAlignment="1" applyProtection="1">
      <protection locked="0"/>
    </xf>
    <xf numFmtId="0" fontId="2" fillId="2" borderId="1" xfId="49" applyFont="1" applyFill="1" applyBorder="1" applyAlignment="1" applyProtection="1">
      <alignment horizontal="center"/>
      <protection locked="0"/>
    </xf>
    <xf numFmtId="0" fontId="3" fillId="2" borderId="1" xfId="49" applyFont="1" applyFill="1" applyBorder="1" applyAlignment="1" applyProtection="1">
      <protection locked="0"/>
    </xf>
    <xf numFmtId="176" fontId="0" fillId="3" borderId="1" xfId="49" applyNumberFormat="1" applyFont="1" applyFill="1" applyBorder="1" applyAlignment="1" applyProtection="1">
      <alignment horizontal="center"/>
      <protection locked="0"/>
    </xf>
    <xf numFmtId="0" fontId="4" fillId="2" borderId="1" xfId="49" applyFont="1" applyFill="1" applyBorder="1" applyAlignment="1" applyProtection="1">
      <protection locked="0"/>
    </xf>
    <xf numFmtId="0" fontId="0" fillId="2" borderId="1" xfId="49" applyFont="1" applyFill="1" applyBorder="1" applyAlignment="1" applyProtection="1">
      <protection locked="0"/>
    </xf>
    <xf numFmtId="0" fontId="1" fillId="4" borderId="0" xfId="49" applyFont="1" applyFill="1" applyBorder="1" applyAlignment="1" applyProtection="1">
      <alignment horizontal="center"/>
      <protection locked="0"/>
    </xf>
    <xf numFmtId="0" fontId="0" fillId="4" borderId="0" xfId="49" applyFont="1" applyFill="1" applyBorder="1" applyAlignment="1" applyProtection="1">
      <protection locked="0"/>
    </xf>
    <xf numFmtId="0" fontId="2" fillId="4" borderId="0" xfId="49" applyFont="1" applyFill="1" applyBorder="1" applyAlignment="1" applyProtection="1">
      <protection locked="0"/>
    </xf>
    <xf numFmtId="0" fontId="0" fillId="4" borderId="0" xfId="49" applyFont="1" applyFill="1" applyBorder="1" applyAlignment="1" applyProtection="1">
      <protection locked="0"/>
    </xf>
    <xf numFmtId="0" fontId="2" fillId="4" borderId="0" xfId="49" applyFont="1" applyFill="1" applyBorder="1" applyAlignment="1" applyProtection="1">
      <protection locked="0"/>
    </xf>
    <xf numFmtId="0" fontId="2" fillId="4" borderId="1" xfId="49" applyFont="1" applyFill="1" applyBorder="1" applyAlignment="1" applyProtection="1">
      <alignment horizontal="center" vertical="center"/>
      <protection locked="0"/>
    </xf>
    <xf numFmtId="0" fontId="2" fillId="4" borderId="2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0" fillId="4" borderId="3" xfId="49" applyFont="1" applyFill="1" applyBorder="1" applyAlignment="1" applyProtection="1">
      <alignment vertical="center"/>
      <protection locked="0"/>
    </xf>
    <xf numFmtId="176" fontId="0" fillId="5" borderId="4" xfId="49" applyNumberFormat="1" applyFont="1" applyFill="1" applyBorder="1" applyAlignment="1" applyProtection="1">
      <protection locked="0"/>
    </xf>
    <xf numFmtId="0" fontId="0" fillId="4" borderId="3" xfId="49" applyFont="1" applyFill="1" applyBorder="1" applyAlignment="1" applyProtection="1">
      <alignment vertical="center"/>
      <protection locked="0"/>
    </xf>
    <xf numFmtId="176" fontId="0" fillId="5" borderId="4" xfId="49" applyNumberFormat="1" applyFont="1" applyFill="1" applyBorder="1" applyAlignment="1" applyProtection="1">
      <protection locked="0"/>
    </xf>
    <xf numFmtId="0" fontId="5" fillId="6" borderId="0" xfId="49" applyFont="1" applyFill="1" applyBorder="1" applyAlignment="1" applyProtection="1">
      <alignment horizontal="center"/>
      <protection locked="0"/>
    </xf>
    <xf numFmtId="0" fontId="0" fillId="6" borderId="0" xfId="49" applyFont="1" applyFill="1" applyBorder="1" applyAlignment="1" applyProtection="1">
      <protection locked="0"/>
    </xf>
    <xf numFmtId="0" fontId="0" fillId="6" borderId="0" xfId="49" applyFont="1" applyFill="1" applyBorder="1" applyAlignment="1" applyProtection="1">
      <alignment horizontal="center"/>
      <protection locked="0"/>
    </xf>
    <xf numFmtId="0" fontId="0" fillId="6" borderId="0" xfId="49" applyFont="1" applyFill="1" applyBorder="1" applyAlignment="1" applyProtection="1">
      <alignment horizontal="right"/>
      <protection locked="0"/>
    </xf>
    <xf numFmtId="0" fontId="6" fillId="6" borderId="1" xfId="49" applyFont="1" applyFill="1" applyBorder="1" applyAlignment="1" applyProtection="1">
      <protection locked="0"/>
    </xf>
    <xf numFmtId="0" fontId="2" fillId="6" borderId="1" xfId="49" applyFont="1" applyFill="1" applyBorder="1" applyAlignment="1" applyProtection="1">
      <alignment horizontal="center"/>
      <protection locked="0"/>
    </xf>
    <xf numFmtId="176" fontId="0" fillId="3" borderId="1" xfId="49" applyNumberFormat="1" applyFont="1" applyFill="1" applyBorder="1" applyAlignment="1" applyProtection="1">
      <protection locked="0"/>
    </xf>
    <xf numFmtId="176" fontId="6" fillId="6" borderId="1" xfId="49" applyNumberFormat="1" applyFont="1" applyFill="1" applyBorder="1" applyAlignment="1" applyProtection="1">
      <protection locked="0"/>
    </xf>
    <xf numFmtId="176" fontId="0" fillId="3" borderId="5" xfId="49" applyNumberFormat="1" applyFont="1" applyFill="1" applyBorder="1" applyAlignment="1" applyProtection="1">
      <protection locked="0"/>
    </xf>
    <xf numFmtId="0" fontId="0" fillId="6" borderId="1" xfId="49" applyFont="1" applyFill="1" applyBorder="1" applyAlignment="1" applyProtection="1">
      <protection locked="0"/>
    </xf>
    <xf numFmtId="176" fontId="0" fillId="6" borderId="1" xfId="49" applyNumberFormat="1" applyFont="1" applyFill="1" applyBorder="1" applyAlignment="1" applyProtection="1">
      <protection locked="0"/>
    </xf>
    <xf numFmtId="176" fontId="4" fillId="3" borderId="1" xfId="49" applyNumberFormat="1" applyFont="1" applyFill="1" applyBorder="1" applyAlignment="1" applyProtection="1">
      <alignment vertical="center"/>
      <protection locked="0"/>
    </xf>
    <xf numFmtId="176" fontId="4" fillId="3" borderId="5" xfId="49" applyNumberFormat="1" applyFont="1" applyFill="1" applyBorder="1" applyAlignment="1" applyProtection="1">
      <alignment vertical="center"/>
      <protection locked="0"/>
    </xf>
    <xf numFmtId="0" fontId="6" fillId="6" borderId="6" xfId="49" applyFont="1" applyFill="1" applyBorder="1" applyAlignment="1" applyProtection="1">
      <protection locked="0"/>
    </xf>
    <xf numFmtId="176" fontId="0" fillId="3" borderId="6" xfId="49" applyNumberFormat="1" applyFont="1" applyFill="1" applyBorder="1" applyAlignment="1" applyProtection="1">
      <protection locked="0"/>
    </xf>
    <xf numFmtId="176" fontId="6" fillId="6" borderId="6" xfId="49" applyNumberFormat="1" applyFont="1" applyFill="1" applyBorder="1" applyAlignment="1" applyProtection="1">
      <protection locked="0"/>
    </xf>
    <xf numFmtId="176" fontId="0" fillId="3" borderId="7" xfId="49" applyNumberFormat="1" applyFont="1" applyFill="1" applyBorder="1" applyAlignment="1" applyProtection="1">
      <protection locked="0"/>
    </xf>
    <xf numFmtId="0" fontId="0" fillId="0" borderId="0" xfId="49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left"/>
      <protection locked="0"/>
    </xf>
    <xf numFmtId="0" fontId="0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center"/>
      <protection locked="0"/>
    </xf>
    <xf numFmtId="0" fontId="9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>
      <protection locked="0"/>
    </xf>
    <xf numFmtId="0" fontId="0" fillId="0" borderId="0" xfId="49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alignment horizontal="right"/>
      <protection locked="0"/>
    </xf>
    <xf numFmtId="0" fontId="10" fillId="0" borderId="1" xfId="49" applyFont="1" applyFill="1" applyBorder="1" applyAlignment="1" applyProtection="1">
      <alignment horizontal="left"/>
      <protection locked="0"/>
    </xf>
    <xf numFmtId="0" fontId="10" fillId="0" borderId="3" xfId="49" applyFont="1" applyFill="1" applyBorder="1" applyAlignment="1" applyProtection="1">
      <protection locked="0"/>
    </xf>
    <xf numFmtId="0" fontId="10" fillId="0" borderId="8" xfId="49" applyFont="1" applyFill="1" applyBorder="1" applyAlignment="1" applyProtection="1">
      <alignment horizont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1" sqref="A1"/>
    </sheetView>
  </sheetViews>
  <sheetFormatPr defaultColWidth="8.56666666666667" defaultRowHeight="15" customHeight="1" outlineLevelCol="2"/>
  <cols>
    <col min="1" max="1" width="16.1416666666667" customWidth="1"/>
    <col min="2" max="2" width="28.1416666666667" customWidth="1"/>
    <col min="3" max="3" width="51.2916666666667" customWidth="1"/>
    <col min="4" max="16384" width="8.56666666666667" customWidth="1"/>
  </cols>
  <sheetData>
    <row r="1" ht="108.75" customHeight="1" spans="1:3">
      <c r="A1" s="40"/>
      <c r="B1" s="40"/>
      <c r="C1" s="40"/>
    </row>
    <row r="2" ht="87.75" customHeight="1" spans="1:3">
      <c r="A2" s="40"/>
      <c r="B2" s="41" t="s">
        <v>0</v>
      </c>
      <c r="C2" s="42"/>
    </row>
    <row r="3" customHeight="1" spans="1:3">
      <c r="A3" s="40"/>
      <c r="B3" s="40"/>
      <c r="C3" s="40"/>
    </row>
    <row r="4" ht="18.75" customHeight="1" spans="1:3">
      <c r="A4" s="40"/>
      <c r="B4" s="43" t="s">
        <v>1</v>
      </c>
      <c r="C4" s="44"/>
    </row>
    <row r="5" ht="12" customHeight="1" spans="1:3">
      <c r="A5" s="40"/>
      <c r="B5" s="45"/>
      <c r="C5" s="45"/>
    </row>
    <row r="6" ht="12" customHeight="1" spans="1:3">
      <c r="A6" s="40"/>
      <c r="B6" s="45"/>
      <c r="C6" s="45"/>
    </row>
    <row r="7" ht="12" customHeight="1" spans="1:3">
      <c r="A7" s="40"/>
      <c r="B7" s="45"/>
      <c r="C7" s="45"/>
    </row>
    <row r="8" ht="12" customHeight="1" spans="1:3">
      <c r="A8" s="40"/>
      <c r="B8" s="45"/>
      <c r="C8" s="45"/>
    </row>
    <row r="9" ht="12" customHeight="1" spans="1:3">
      <c r="A9" s="40"/>
      <c r="B9" s="45"/>
      <c r="C9" s="45"/>
    </row>
    <row r="10" ht="12" customHeight="1" spans="1:3">
      <c r="A10" s="40"/>
      <c r="B10" s="45"/>
      <c r="C10" s="45"/>
    </row>
    <row r="11" ht="41.25" customHeight="1" spans="1:3">
      <c r="A11" s="46"/>
      <c r="B11" s="47" t="s">
        <v>2</v>
      </c>
      <c r="C11" s="48" t="s">
        <v>3</v>
      </c>
    </row>
    <row r="12" ht="42" customHeight="1" spans="1:3">
      <c r="A12" s="46"/>
      <c r="B12" s="47" t="s">
        <v>4</v>
      </c>
      <c r="C12" s="49"/>
    </row>
    <row r="13" ht="41.25" customHeight="1" spans="1:3">
      <c r="A13" s="46"/>
      <c r="B13" s="47" t="s">
        <v>5</v>
      </c>
      <c r="C13" s="49"/>
    </row>
    <row r="14" ht="41.25" customHeight="1" spans="1:3">
      <c r="A14" s="46"/>
      <c r="B14" s="47" t="s">
        <v>6</v>
      </c>
      <c r="C14" s="49"/>
    </row>
    <row r="15" ht="41.25" customHeight="1" spans="1:3">
      <c r="A15" s="46"/>
      <c r="B15" s="47" t="s">
        <v>7</v>
      </c>
      <c r="C15" s="49"/>
    </row>
    <row r="16" ht="41.25" customHeight="1" spans="1:3">
      <c r="A16" s="46"/>
      <c r="B16" s="47" t="s">
        <v>8</v>
      </c>
      <c r="C16" s="49"/>
    </row>
    <row r="17" ht="41.25" customHeight="1" spans="1:3">
      <c r="A17" s="46"/>
      <c r="B17" s="47" t="s">
        <v>9</v>
      </c>
      <c r="C17" s="50"/>
    </row>
  </sheetData>
  <mergeCells count="2">
    <mergeCell ref="B2:C2"/>
    <mergeCell ref="B4:C4"/>
  </mergeCells>
  <printOptions gridLines="1"/>
  <pageMargins left="0" right="0" top="0" bottom="0" header="0" footer="0"/>
  <pageSetup paperSize="9" orientation="portrait" blackAndWhite="1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4" workbookViewId="0">
      <selection activeCell="B4" sqref="B4:F49"/>
    </sheetView>
  </sheetViews>
  <sheetFormatPr defaultColWidth="8.56666666666667" defaultRowHeight="15" customHeight="1" outlineLevelCol="5"/>
  <cols>
    <col min="1" max="1" width="35.7083333333333" customWidth="1"/>
    <col min="2" max="3" width="18.2916666666667" customWidth="1"/>
    <col min="4" max="4" width="35.7083333333333" customWidth="1"/>
    <col min="5" max="6" width="19.5666666666667" customWidth="1"/>
    <col min="7" max="16384" width="8.56666666666667" customWidth="1"/>
  </cols>
  <sheetData>
    <row r="1" ht="28.5" customHeight="1" spans="1:6">
      <c r="A1" s="23" t="s">
        <v>10</v>
      </c>
      <c r="B1" s="24"/>
      <c r="C1" s="24"/>
      <c r="D1" s="24"/>
      <c r="E1" s="24"/>
      <c r="F1" s="24"/>
    </row>
    <row r="2" ht="21" customHeight="1" spans="1:6">
      <c r="A2" s="24" t="s">
        <v>11</v>
      </c>
      <c r="B2" s="24"/>
      <c r="C2" s="25" t="s">
        <v>1</v>
      </c>
      <c r="D2" s="24"/>
      <c r="E2" s="24"/>
      <c r="F2" s="26" t="s">
        <v>12</v>
      </c>
    </row>
    <row r="3" ht="25.5" customHeight="1" spans="1:6">
      <c r="A3" s="27" t="s">
        <v>13</v>
      </c>
      <c r="B3" s="28" t="s">
        <v>14</v>
      </c>
      <c r="C3" s="28" t="s">
        <v>15</v>
      </c>
      <c r="D3" s="28" t="s">
        <v>13</v>
      </c>
      <c r="E3" s="28" t="s">
        <v>14</v>
      </c>
      <c r="F3" s="28" t="s">
        <v>15</v>
      </c>
    </row>
    <row r="4" ht="18" customHeight="1" spans="1:6">
      <c r="A4" s="27" t="s">
        <v>16</v>
      </c>
      <c r="B4" s="29"/>
      <c r="C4" s="29"/>
      <c r="D4" s="30" t="s">
        <v>17</v>
      </c>
      <c r="E4" s="29"/>
      <c r="F4" s="31"/>
    </row>
    <row r="5" ht="18" customHeight="1" spans="1:6">
      <c r="A5" s="32" t="s">
        <v>18</v>
      </c>
      <c r="B5" s="29">
        <v>7639628.11</v>
      </c>
      <c r="C5" s="29">
        <v>34383584.33</v>
      </c>
      <c r="D5" s="33" t="s">
        <v>19</v>
      </c>
      <c r="E5" s="29">
        <v>134790888.8</v>
      </c>
      <c r="F5" s="31">
        <v>100471323.27</v>
      </c>
    </row>
    <row r="6" ht="18" customHeight="1" spans="1:6">
      <c r="A6" s="32" t="s">
        <v>20</v>
      </c>
      <c r="B6" s="29">
        <v>0</v>
      </c>
      <c r="C6" s="29">
        <v>0</v>
      </c>
      <c r="D6" s="33" t="s">
        <v>21</v>
      </c>
      <c r="E6" s="29">
        <v>0</v>
      </c>
      <c r="F6" s="31">
        <v>0</v>
      </c>
    </row>
    <row r="7" ht="18" customHeight="1" spans="1:6">
      <c r="A7" s="32" t="s">
        <v>22</v>
      </c>
      <c r="B7" s="29">
        <v>0</v>
      </c>
      <c r="C7" s="29">
        <v>0</v>
      </c>
      <c r="D7" s="33" t="s">
        <v>23</v>
      </c>
      <c r="E7" s="29">
        <v>0</v>
      </c>
      <c r="F7" s="31">
        <v>0</v>
      </c>
    </row>
    <row r="8" ht="18" customHeight="1" spans="1:6">
      <c r="A8" s="32" t="s">
        <v>24</v>
      </c>
      <c r="B8" s="29">
        <v>0</v>
      </c>
      <c r="C8" s="29">
        <v>1684265.73</v>
      </c>
      <c r="D8" s="33" t="s">
        <v>25</v>
      </c>
      <c r="E8" s="29">
        <v>0</v>
      </c>
      <c r="F8" s="31">
        <v>0</v>
      </c>
    </row>
    <row r="9" ht="18" customHeight="1" spans="1:6">
      <c r="A9" s="27" t="s">
        <v>26</v>
      </c>
      <c r="B9" s="29">
        <v>190433830.78</v>
      </c>
      <c r="C9" s="29">
        <v>232238111.74</v>
      </c>
      <c r="D9" s="30" t="s">
        <v>27</v>
      </c>
      <c r="E9" s="29">
        <v>148348181.52</v>
      </c>
      <c r="F9" s="31">
        <v>166804499.16</v>
      </c>
    </row>
    <row r="10" ht="18" customHeight="1" spans="1:6">
      <c r="A10" s="32" t="s">
        <v>28</v>
      </c>
      <c r="B10" s="29">
        <v>440386.25</v>
      </c>
      <c r="C10" s="29">
        <v>440386.25</v>
      </c>
      <c r="D10" s="30" t="s">
        <v>29</v>
      </c>
      <c r="E10" s="29">
        <v>0</v>
      </c>
      <c r="F10" s="31">
        <v>0</v>
      </c>
    </row>
    <row r="11" ht="18" customHeight="1" spans="1:6">
      <c r="A11" s="32" t="s">
        <v>30</v>
      </c>
      <c r="B11" s="29">
        <f>B9-B10</f>
        <v>189993444.53</v>
      </c>
      <c r="C11" s="29">
        <f>C9-C10</f>
        <v>231797725.49</v>
      </c>
      <c r="D11" s="33" t="s">
        <v>31</v>
      </c>
      <c r="E11" s="29">
        <v>0</v>
      </c>
      <c r="F11" s="31">
        <v>0</v>
      </c>
    </row>
    <row r="12" ht="18" customHeight="1" spans="1:6">
      <c r="A12" s="27" t="s">
        <v>32</v>
      </c>
      <c r="B12" s="29">
        <v>38713913.42</v>
      </c>
      <c r="C12" s="29">
        <v>44578943.53</v>
      </c>
      <c r="D12" s="33" t="s">
        <v>33</v>
      </c>
      <c r="E12" s="29">
        <v>1857241.8</v>
      </c>
      <c r="F12" s="31">
        <v>1577920.02</v>
      </c>
    </row>
    <row r="13" ht="18" customHeight="1" spans="1:6">
      <c r="A13" s="27" t="s">
        <v>34</v>
      </c>
      <c r="B13" s="29">
        <v>198117546.22</v>
      </c>
      <c r="C13" s="29">
        <v>158095504.09</v>
      </c>
      <c r="D13" s="33" t="s">
        <v>35</v>
      </c>
      <c r="E13" s="34">
        <v>-765241.53</v>
      </c>
      <c r="F13" s="35">
        <v>460088.19</v>
      </c>
    </row>
    <row r="14" ht="18" customHeight="1" spans="1:6">
      <c r="A14" s="32" t="s">
        <v>36</v>
      </c>
      <c r="B14" s="29">
        <v>0</v>
      </c>
      <c r="C14" s="29">
        <v>0</v>
      </c>
      <c r="D14" s="30" t="s">
        <v>37</v>
      </c>
      <c r="E14" s="29">
        <v>122276730.29</v>
      </c>
      <c r="F14" s="31">
        <v>188606580.27</v>
      </c>
    </row>
    <row r="15" ht="18" customHeight="1" spans="1:6">
      <c r="A15" s="32" t="s">
        <v>38</v>
      </c>
      <c r="B15" s="29">
        <v>0</v>
      </c>
      <c r="C15" s="29">
        <v>0</v>
      </c>
      <c r="D15" s="33" t="s">
        <v>39</v>
      </c>
      <c r="E15" s="29">
        <v>0</v>
      </c>
      <c r="F15" s="31">
        <v>0</v>
      </c>
    </row>
    <row r="16" ht="18" customHeight="1" spans="1:6">
      <c r="A16" s="32" t="s">
        <v>40</v>
      </c>
      <c r="B16" s="29">
        <v>13529225.97</v>
      </c>
      <c r="C16" s="29">
        <v>22584598.22</v>
      </c>
      <c r="D16" s="33" t="s">
        <v>41</v>
      </c>
      <c r="E16" s="29">
        <v>81169.78</v>
      </c>
      <c r="F16" s="31">
        <v>81169.78</v>
      </c>
    </row>
    <row r="17" ht="18" customHeight="1" spans="1:6">
      <c r="A17" s="32" t="s">
        <v>42</v>
      </c>
      <c r="B17" s="29">
        <v>0</v>
      </c>
      <c r="C17" s="29">
        <v>0</v>
      </c>
      <c r="D17" s="33" t="s">
        <v>43</v>
      </c>
      <c r="E17" s="29"/>
      <c r="F17" s="31"/>
    </row>
    <row r="18" ht="18" customHeight="1" spans="1:6">
      <c r="A18" s="32" t="s">
        <v>44</v>
      </c>
      <c r="B18" s="29">
        <v>0</v>
      </c>
      <c r="C18" s="29">
        <v>0</v>
      </c>
      <c r="D18" s="33" t="s">
        <v>45</v>
      </c>
      <c r="E18" s="29"/>
      <c r="F18" s="31"/>
    </row>
    <row r="19" ht="18" customHeight="1" spans="1:6">
      <c r="A19" s="32" t="s">
        <v>46</v>
      </c>
      <c r="B19" s="29">
        <v>0</v>
      </c>
      <c r="C19" s="29">
        <v>0</v>
      </c>
      <c r="D19" s="33" t="s">
        <v>47</v>
      </c>
      <c r="E19" s="29">
        <v>16476.14</v>
      </c>
      <c r="F19" s="35">
        <v>16476.14</v>
      </c>
    </row>
    <row r="20" ht="18" customHeight="1" spans="1:6">
      <c r="A20" s="32" t="s">
        <v>48</v>
      </c>
      <c r="B20" s="29">
        <v>0</v>
      </c>
      <c r="C20" s="29">
        <v>0</v>
      </c>
      <c r="D20" s="30" t="s">
        <v>49</v>
      </c>
      <c r="E20" s="29">
        <f>E5+E6+E7+E8+E9+E10+E11+E12+E13+E14+E17+E19+E18+E16+E15</f>
        <v>406605446.8</v>
      </c>
      <c r="F20" s="31">
        <f>F5+F6+F7+F8+F9+F10+F11+F12+F13+F14+F17+F19+F18+F15+F16</f>
        <v>458018056.83</v>
      </c>
    </row>
    <row r="21" ht="18" customHeight="1" spans="1:6">
      <c r="A21" s="32" t="s">
        <v>50</v>
      </c>
      <c r="B21" s="29"/>
      <c r="C21" s="29"/>
      <c r="D21" s="30" t="s">
        <v>51</v>
      </c>
      <c r="E21" s="29"/>
      <c r="F21" s="31"/>
    </row>
    <row r="22" ht="18" customHeight="1" spans="1:6">
      <c r="A22" s="32" t="s">
        <v>52</v>
      </c>
      <c r="B22" s="29"/>
      <c r="C22" s="29"/>
      <c r="D22" s="33" t="s">
        <v>53</v>
      </c>
      <c r="E22" s="29">
        <v>0</v>
      </c>
      <c r="F22" s="31">
        <v>0</v>
      </c>
    </row>
    <row r="23" ht="18" customHeight="1" spans="1:6">
      <c r="A23" s="32" t="s">
        <v>54</v>
      </c>
      <c r="B23" s="29">
        <v>0</v>
      </c>
      <c r="C23" s="29">
        <v>0</v>
      </c>
      <c r="D23" s="33" t="s">
        <v>55</v>
      </c>
      <c r="E23" s="29">
        <v>0</v>
      </c>
      <c r="F23" s="31">
        <v>0</v>
      </c>
    </row>
    <row r="24" ht="18" customHeight="1" spans="1:6">
      <c r="A24" s="27" t="s">
        <v>56</v>
      </c>
      <c r="B24" s="29">
        <f>B5+B6+B7+B8+B11+B12+B13+B16+B20+B21+B22+B23</f>
        <v>447993758.25</v>
      </c>
      <c r="C24" s="29">
        <f>C5+C6+C7+C8+C11+C12+C13+C16+C20+C21+C22+C23</f>
        <v>493124621.39</v>
      </c>
      <c r="D24" s="33" t="s">
        <v>57</v>
      </c>
      <c r="E24" s="29"/>
      <c r="F24" s="31"/>
    </row>
    <row r="25" ht="18" customHeight="1" spans="1:6">
      <c r="A25" s="27" t="s">
        <v>58</v>
      </c>
      <c r="B25" s="29"/>
      <c r="C25" s="29"/>
      <c r="D25" s="33" t="s">
        <v>59</v>
      </c>
      <c r="E25" s="29"/>
      <c r="F25" s="31"/>
    </row>
    <row r="26" ht="18" customHeight="1" spans="1:6">
      <c r="A26" s="32" t="s">
        <v>60</v>
      </c>
      <c r="B26" s="29"/>
      <c r="C26" s="29"/>
      <c r="D26" s="33" t="s">
        <v>61</v>
      </c>
      <c r="E26" s="29"/>
      <c r="F26" s="31"/>
    </row>
    <row r="27" ht="18" customHeight="1" spans="1:6">
      <c r="A27" s="32" t="s">
        <v>62</v>
      </c>
      <c r="B27" s="29"/>
      <c r="C27" s="29"/>
      <c r="D27" s="33" t="s">
        <v>63</v>
      </c>
      <c r="E27" s="29">
        <v>0</v>
      </c>
      <c r="F27" s="31">
        <v>0</v>
      </c>
    </row>
    <row r="28" ht="18" customHeight="1" spans="1:6">
      <c r="A28" s="32" t="s">
        <v>64</v>
      </c>
      <c r="B28" s="29">
        <v>0</v>
      </c>
      <c r="C28" s="29">
        <v>0</v>
      </c>
      <c r="D28" s="33" t="s">
        <v>65</v>
      </c>
      <c r="E28" s="29"/>
      <c r="F28" s="31"/>
    </row>
    <row r="29" ht="18" customHeight="1" spans="1:6">
      <c r="A29" s="32" t="s">
        <v>66</v>
      </c>
      <c r="B29" s="29">
        <v>80000000</v>
      </c>
      <c r="C29" s="29">
        <v>80000000</v>
      </c>
      <c r="D29" s="33" t="s">
        <v>67</v>
      </c>
      <c r="E29" s="29">
        <v>0</v>
      </c>
      <c r="F29" s="31">
        <v>0</v>
      </c>
    </row>
    <row r="30" ht="18" customHeight="1" spans="1:6">
      <c r="A30" s="32" t="s">
        <v>68</v>
      </c>
      <c r="B30" s="29"/>
      <c r="C30" s="29"/>
      <c r="D30" s="33" t="s">
        <v>69</v>
      </c>
      <c r="E30" s="29">
        <v>0</v>
      </c>
      <c r="F30" s="31">
        <v>0</v>
      </c>
    </row>
    <row r="31" ht="18" customHeight="1" spans="1:6">
      <c r="A31" s="32" t="s">
        <v>70</v>
      </c>
      <c r="B31" s="29"/>
      <c r="C31" s="29"/>
      <c r="D31" s="33" t="s">
        <v>71</v>
      </c>
      <c r="E31" s="29">
        <v>0</v>
      </c>
      <c r="F31" s="31">
        <v>0</v>
      </c>
    </row>
    <row r="32" ht="18" customHeight="1" spans="1:6">
      <c r="A32" s="32" t="s">
        <v>72</v>
      </c>
      <c r="B32" s="29">
        <v>0</v>
      </c>
      <c r="C32" s="29">
        <v>0</v>
      </c>
      <c r="D32" s="33" t="s">
        <v>73</v>
      </c>
      <c r="E32" s="29">
        <v>0</v>
      </c>
      <c r="F32" s="31">
        <v>0</v>
      </c>
    </row>
    <row r="33" ht="18" customHeight="1" spans="1:6">
      <c r="A33" s="32" t="s">
        <v>74</v>
      </c>
      <c r="B33" s="29">
        <v>6323267.35</v>
      </c>
      <c r="C33" s="29">
        <v>6323267.35</v>
      </c>
      <c r="D33" s="30" t="s">
        <v>75</v>
      </c>
      <c r="E33" s="29">
        <f>E22+E23+E26+E27+E28+E29+E30+E31+E32</f>
        <v>0</v>
      </c>
      <c r="F33" s="31">
        <f>F22+F23+F26+F27+F28+F29+F30+F31+F32</f>
        <v>0</v>
      </c>
    </row>
    <row r="34" ht="18" customHeight="1" spans="1:6">
      <c r="A34" s="32" t="s">
        <v>76</v>
      </c>
      <c r="B34" s="29">
        <v>5118762.32</v>
      </c>
      <c r="C34" s="29">
        <v>5063253.8</v>
      </c>
      <c r="D34" s="30" t="s">
        <v>77</v>
      </c>
      <c r="E34" s="29">
        <f>E20+E33</f>
        <v>406605446.8</v>
      </c>
      <c r="F34" s="31">
        <f>F20+F33</f>
        <v>458018056.83</v>
      </c>
    </row>
    <row r="35" ht="18" customHeight="1" spans="1:6">
      <c r="A35" s="32" t="s">
        <v>78</v>
      </c>
      <c r="B35" s="29">
        <v>0</v>
      </c>
      <c r="C35" s="29">
        <v>0</v>
      </c>
      <c r="D35" s="33" t="s">
        <v>79</v>
      </c>
      <c r="E35" s="29"/>
      <c r="F35" s="31"/>
    </row>
    <row r="36" ht="18" customHeight="1" spans="1:6">
      <c r="A36" s="32" t="s">
        <v>80</v>
      </c>
      <c r="B36" s="29">
        <f>B33-B34-B35</f>
        <v>1204505.03</v>
      </c>
      <c r="C36" s="29">
        <f>C33-C34-C35</f>
        <v>1260013.55</v>
      </c>
      <c r="D36" s="33" t="s">
        <v>81</v>
      </c>
      <c r="E36" s="29">
        <v>100000000</v>
      </c>
      <c r="F36" s="31">
        <v>100000000</v>
      </c>
    </row>
    <row r="37" ht="18" customHeight="1" spans="1:6">
      <c r="A37" s="32" t="s">
        <v>82</v>
      </c>
      <c r="B37" s="29">
        <v>0</v>
      </c>
      <c r="C37" s="29">
        <v>0</v>
      </c>
      <c r="D37" s="33" t="s">
        <v>83</v>
      </c>
      <c r="E37" s="29"/>
      <c r="F37" s="31"/>
    </row>
    <row r="38" ht="18" customHeight="1" spans="1:6">
      <c r="A38" s="32" t="s">
        <v>84</v>
      </c>
      <c r="B38" s="29">
        <v>0</v>
      </c>
      <c r="C38" s="29">
        <v>0</v>
      </c>
      <c r="D38" s="33" t="s">
        <v>57</v>
      </c>
      <c r="E38" s="29"/>
      <c r="F38" s="31"/>
    </row>
    <row r="39" ht="18" customHeight="1" spans="1:6">
      <c r="A39" s="32" t="s">
        <v>85</v>
      </c>
      <c r="B39" s="29"/>
      <c r="C39" s="29"/>
      <c r="D39" s="33" t="s">
        <v>59</v>
      </c>
      <c r="E39" s="29"/>
      <c r="F39" s="31"/>
    </row>
    <row r="40" ht="18" customHeight="1" spans="1:6">
      <c r="A40" s="32" t="s">
        <v>86</v>
      </c>
      <c r="B40" s="29"/>
      <c r="C40" s="29"/>
      <c r="D40" s="33" t="s">
        <v>87</v>
      </c>
      <c r="E40" s="29">
        <v>5687337</v>
      </c>
      <c r="F40" s="31">
        <v>5687337</v>
      </c>
    </row>
    <row r="41" ht="18" customHeight="1" spans="1:6">
      <c r="A41" s="32" t="s">
        <v>88</v>
      </c>
      <c r="B41" s="29"/>
      <c r="C41" s="29"/>
      <c r="D41" s="33" t="s">
        <v>89</v>
      </c>
      <c r="E41" s="29">
        <v>0</v>
      </c>
      <c r="F41" s="31">
        <v>0</v>
      </c>
    </row>
    <row r="42" ht="18" customHeight="1" spans="1:6">
      <c r="A42" s="32" t="s">
        <v>90</v>
      </c>
      <c r="B42" s="29">
        <v>0</v>
      </c>
      <c r="C42" s="29">
        <v>0</v>
      </c>
      <c r="D42" s="33" t="s">
        <v>91</v>
      </c>
      <c r="E42" s="29"/>
      <c r="F42" s="31"/>
    </row>
    <row r="43" ht="18" customHeight="1" spans="1:6">
      <c r="A43" s="32" t="s">
        <v>92</v>
      </c>
      <c r="B43" s="29">
        <v>0</v>
      </c>
      <c r="C43" s="29">
        <v>0</v>
      </c>
      <c r="D43" s="33" t="s">
        <v>93</v>
      </c>
      <c r="E43" s="29">
        <v>0</v>
      </c>
      <c r="F43" s="31">
        <v>0</v>
      </c>
    </row>
    <row r="44" ht="18" customHeight="1" spans="1:6">
      <c r="A44" s="32" t="s">
        <v>94</v>
      </c>
      <c r="B44" s="29">
        <v>0</v>
      </c>
      <c r="C44" s="29">
        <v>0</v>
      </c>
      <c r="D44" s="33" t="s">
        <v>95</v>
      </c>
      <c r="E44" s="29">
        <v>3241410.74</v>
      </c>
      <c r="F44" s="31">
        <v>3241410.74</v>
      </c>
    </row>
    <row r="45" ht="18" customHeight="1" spans="1:6">
      <c r="A45" s="32" t="s">
        <v>96</v>
      </c>
      <c r="B45" s="29">
        <v>0</v>
      </c>
      <c r="C45" s="29">
        <v>0</v>
      </c>
      <c r="D45" s="33" t="s">
        <v>97</v>
      </c>
      <c r="E45" s="29">
        <v>13664068.74</v>
      </c>
      <c r="F45" s="31">
        <v>7437830.37</v>
      </c>
    </row>
    <row r="46" ht="18" customHeight="1" spans="1:6">
      <c r="A46" s="32" t="s">
        <v>98</v>
      </c>
      <c r="B46" s="29">
        <v>0</v>
      </c>
      <c r="C46" s="29">
        <v>0</v>
      </c>
      <c r="D46" s="33" t="s">
        <v>99</v>
      </c>
      <c r="E46" s="29">
        <f>E48-E47</f>
        <v>122592816.48</v>
      </c>
      <c r="F46" s="31">
        <f>F48-F47</f>
        <v>116366578.11</v>
      </c>
    </row>
    <row r="47" ht="18" customHeight="1" spans="1:6">
      <c r="A47" s="32" t="s">
        <v>100</v>
      </c>
      <c r="B47" s="29">
        <v>0</v>
      </c>
      <c r="C47" s="29">
        <v>0</v>
      </c>
      <c r="D47" s="33" t="s">
        <v>101</v>
      </c>
      <c r="E47" s="29"/>
      <c r="F47" s="31"/>
    </row>
    <row r="48" ht="18" customHeight="1" spans="1:6">
      <c r="A48" s="27" t="s">
        <v>102</v>
      </c>
      <c r="B48" s="29">
        <f>B26+B27+B28+B29+B30+B31+B32+B36+B37+B38+B39+B40+B41+B42+B43+B44+B45+B46+B47</f>
        <v>81204505.03</v>
      </c>
      <c r="C48" s="29">
        <f>C26+C27+C28+C29+C30+C31+C32+C36+C37+C38+C39+C40+C41+C42+C43+C44+C45+C46+C47</f>
        <v>81260013.55</v>
      </c>
      <c r="D48" s="30" t="s">
        <v>103</v>
      </c>
      <c r="E48" s="29">
        <f>E36+E37+E40-E41+E42+E43+E44+E45</f>
        <v>122592816.48</v>
      </c>
      <c r="F48" s="31">
        <f>F36+F37+F40-F41+F42+F43+F44+F45</f>
        <v>116366578.11</v>
      </c>
    </row>
    <row r="49" ht="18" customHeight="1" spans="1:6">
      <c r="A49" s="36" t="s">
        <v>104</v>
      </c>
      <c r="B49" s="37">
        <f>B24+B48</f>
        <v>529198263.28</v>
      </c>
      <c r="C49" s="37">
        <f>C24+C48</f>
        <v>574384634.94</v>
      </c>
      <c r="D49" s="38" t="s">
        <v>105</v>
      </c>
      <c r="E49" s="37">
        <f>E34+E48</f>
        <v>529198263.28</v>
      </c>
      <c r="F49" s="39">
        <f>F34+F48</f>
        <v>574384634.94</v>
      </c>
    </row>
  </sheetData>
  <mergeCells count="2">
    <mergeCell ref="A1:F1"/>
    <mergeCell ref="C2:D2"/>
  </mergeCells>
  <printOptions gridLines="1"/>
  <pageMargins left="0" right="0" top="0" bottom="0" header="0" footer="0"/>
  <pageSetup paperSize="9" orientation="portrait" blackAndWhite="1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5"/>
  <sheetViews>
    <sheetView tabSelected="1" topLeftCell="A12" workbookViewId="0">
      <selection activeCell="B5" sqref="B5:D25"/>
    </sheetView>
  </sheetViews>
  <sheetFormatPr defaultColWidth="8.56666666666667" defaultRowHeight="15" customHeight="1"/>
  <cols>
    <col min="1" max="1" width="73.1416666666667" customWidth="1"/>
    <col min="2" max="2" width="28" customWidth="1"/>
    <col min="3" max="3" width="21.8583333333333" customWidth="1"/>
    <col min="4" max="4" width="22.5666666666667" customWidth="1"/>
    <col min="5" max="16384" width="8.56666666666667" customWidth="1"/>
  </cols>
  <sheetData>
    <row r="1" ht="33" customHeight="1" spans="1:4">
      <c r="A1" s="11" t="s">
        <v>106</v>
      </c>
      <c r="B1" s="12"/>
      <c r="C1" s="12"/>
      <c r="D1" s="12"/>
    </row>
    <row r="2" customHeight="1" spans="1:4">
      <c r="A2" s="13" t="s">
        <v>1</v>
      </c>
      <c r="B2" s="14"/>
      <c r="C2" s="14"/>
      <c r="D2" s="13"/>
    </row>
    <row r="3" customHeight="1" spans="1:4">
      <c r="A3" s="15" t="s">
        <v>11</v>
      </c>
      <c r="B3" s="13"/>
      <c r="C3" s="15"/>
      <c r="D3" s="15" t="s">
        <v>12</v>
      </c>
    </row>
    <row r="4" ht="28.5" customHeight="1" spans="1:50">
      <c r="A4" s="16" t="s">
        <v>107</v>
      </c>
      <c r="B4" s="17" t="s">
        <v>108</v>
      </c>
      <c r="C4" s="17" t="s">
        <v>109</v>
      </c>
      <c r="D4" s="17" t="s">
        <v>110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</row>
    <row r="5" ht="36.75" customHeight="1" spans="1:4">
      <c r="A5" s="19" t="s">
        <v>111</v>
      </c>
      <c r="B5" s="20">
        <v>36834036.24</v>
      </c>
      <c r="C5" s="20">
        <v>229822768.64</v>
      </c>
      <c r="D5" s="20">
        <v>0</v>
      </c>
    </row>
    <row r="6" ht="36.75" customHeight="1" spans="1:4">
      <c r="A6" s="21" t="s">
        <v>112</v>
      </c>
      <c r="B6" s="22">
        <v>29264210.38</v>
      </c>
      <c r="C6" s="22">
        <v>210828793.52</v>
      </c>
      <c r="D6" s="22">
        <v>0</v>
      </c>
    </row>
    <row r="7" ht="36.75" customHeight="1" spans="1:4">
      <c r="A7" s="21" t="s">
        <v>113</v>
      </c>
      <c r="B7" s="22">
        <v>33515.66</v>
      </c>
      <c r="C7" s="22">
        <v>562841</v>
      </c>
      <c r="D7" s="22">
        <v>0</v>
      </c>
    </row>
    <row r="8" ht="36.75" customHeight="1" spans="1:4">
      <c r="A8" s="21" t="s">
        <v>114</v>
      </c>
      <c r="B8" s="22">
        <v>0</v>
      </c>
      <c r="C8" s="22">
        <v>0</v>
      </c>
      <c r="D8" s="22">
        <v>0</v>
      </c>
    </row>
    <row r="9" ht="36.75" customHeight="1" spans="1:4">
      <c r="A9" s="21" t="s">
        <v>115</v>
      </c>
      <c r="B9" s="22">
        <v>1022264.23</v>
      </c>
      <c r="C9" s="22">
        <v>9524572.34</v>
      </c>
      <c r="D9" s="22">
        <v>0</v>
      </c>
    </row>
    <row r="10" ht="36.75" customHeight="1" spans="1:4">
      <c r="A10" s="21" t="s">
        <v>116</v>
      </c>
      <c r="B10" s="22"/>
      <c r="C10" s="22"/>
      <c r="D10" s="22">
        <v>0</v>
      </c>
    </row>
    <row r="11" ht="36.75" customHeight="1" spans="1:4">
      <c r="A11" s="21" t="s">
        <v>117</v>
      </c>
      <c r="B11" s="22">
        <v>316753.36</v>
      </c>
      <c r="C11" s="22">
        <v>4358383.02</v>
      </c>
      <c r="D11" s="22">
        <v>0</v>
      </c>
    </row>
    <row r="12" ht="36.75" customHeight="1" spans="1:4">
      <c r="A12" s="21" t="s">
        <v>118</v>
      </c>
      <c r="B12" s="22"/>
      <c r="C12" s="22"/>
      <c r="D12" s="22">
        <v>0</v>
      </c>
    </row>
    <row r="13" ht="36.75" customHeight="1" spans="1:4">
      <c r="A13" s="21" t="s">
        <v>119</v>
      </c>
      <c r="B13" s="22"/>
      <c r="C13" s="22"/>
      <c r="D13" s="22">
        <v>0</v>
      </c>
    </row>
    <row r="14" ht="36.75" customHeight="1" spans="1:4">
      <c r="A14" s="21" t="s">
        <v>120</v>
      </c>
      <c r="B14" s="22"/>
      <c r="C14" s="22"/>
      <c r="D14" s="22"/>
    </row>
    <row r="15" ht="36.75" customHeight="1" spans="1:4">
      <c r="A15" s="21" t="s">
        <v>121</v>
      </c>
      <c r="B15" s="22">
        <v>0</v>
      </c>
      <c r="C15" s="22">
        <v>0</v>
      </c>
      <c r="D15" s="22">
        <v>0</v>
      </c>
    </row>
    <row r="16" ht="36.75" customHeight="1" spans="1:4">
      <c r="A16" s="21" t="s">
        <v>122</v>
      </c>
      <c r="B16" s="22"/>
      <c r="C16" s="22"/>
      <c r="D16" s="22">
        <v>0</v>
      </c>
    </row>
    <row r="17" ht="36.75" customHeight="1" spans="1:4">
      <c r="A17" s="21" t="s">
        <v>123</v>
      </c>
      <c r="B17" s="22"/>
      <c r="C17" s="22"/>
      <c r="D17" s="22"/>
    </row>
    <row r="18" ht="36.75" customHeight="1" spans="1:4">
      <c r="A18" s="21" t="s">
        <v>124</v>
      </c>
      <c r="B18" s="22">
        <v>0</v>
      </c>
      <c r="C18" s="22">
        <v>27751.68</v>
      </c>
      <c r="D18" s="22">
        <v>0</v>
      </c>
    </row>
    <row r="19" ht="36.75" customHeight="1" spans="1:4">
      <c r="A19" s="21" t="s">
        <v>125</v>
      </c>
      <c r="B19" s="22"/>
      <c r="C19" s="22"/>
      <c r="D19" s="22"/>
    </row>
    <row r="20" ht="36.75" customHeight="1" spans="1:4">
      <c r="A20" s="21" t="s">
        <v>126</v>
      </c>
      <c r="B20" s="22">
        <f>B5-B6-B7-B8-B9-B10-B11+B14+B15+B17-B18+B19</f>
        <v>6197292.61</v>
      </c>
      <c r="C20" s="22">
        <f>C5-C6-C7-C8-C10-C9-C11+C14+C15+C17-C18+C19</f>
        <v>4520427.07999998</v>
      </c>
      <c r="D20" s="22">
        <f>D5-D6-D7-D8-D10-D9-D11+D14+D15+D17-D18+D19</f>
        <v>0</v>
      </c>
    </row>
    <row r="21" ht="36.75" customHeight="1" spans="1:4">
      <c r="A21" s="21" t="s">
        <v>127</v>
      </c>
      <c r="B21" s="22">
        <v>0</v>
      </c>
      <c r="C21" s="22">
        <v>40248.63</v>
      </c>
      <c r="D21" s="22">
        <v>0</v>
      </c>
    </row>
    <row r="22" ht="36.75" customHeight="1" spans="1:4">
      <c r="A22" s="21" t="s">
        <v>128</v>
      </c>
      <c r="B22" s="22">
        <v>0</v>
      </c>
      <c r="C22" s="22">
        <v>96379.88</v>
      </c>
      <c r="D22" s="22">
        <v>0</v>
      </c>
    </row>
    <row r="23" ht="36.75" customHeight="1" spans="1:4">
      <c r="A23" s="21" t="s">
        <v>129</v>
      </c>
      <c r="B23" s="22">
        <f>B20+B21-B22</f>
        <v>6197292.61</v>
      </c>
      <c r="C23" s="22">
        <f>C20+C21-C22</f>
        <v>4464295.82999998</v>
      </c>
      <c r="D23" s="22">
        <f>D20+D21-D22</f>
        <v>0</v>
      </c>
    </row>
    <row r="24" ht="36.75" customHeight="1" spans="1:4">
      <c r="A24" s="21" t="s">
        <v>130</v>
      </c>
      <c r="B24" s="22">
        <v>0</v>
      </c>
      <c r="C24" s="22">
        <v>578629.34</v>
      </c>
      <c r="D24" s="22">
        <v>0</v>
      </c>
    </row>
    <row r="25" ht="36.75" customHeight="1" spans="1:4">
      <c r="A25" s="21" t="s">
        <v>131</v>
      </c>
      <c r="B25" s="22">
        <f>B23-B24</f>
        <v>6197292.61</v>
      </c>
      <c r="C25" s="22">
        <f>C23-C24</f>
        <v>3885666.48999998</v>
      </c>
      <c r="D25" s="22">
        <f>D23-D24</f>
        <v>0</v>
      </c>
    </row>
  </sheetData>
  <mergeCells count="1">
    <mergeCell ref="A1:D1"/>
  </mergeCells>
  <printOptions gridLines="1"/>
  <pageMargins left="0" right="0" top="0" bottom="0" header="0" footer="0"/>
  <pageSetup paperSize="9" orientation="portrait" blackAndWhite="1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opLeftCell="A16" workbookViewId="0">
      <selection activeCell="B4" sqref="B4:C43"/>
    </sheetView>
  </sheetViews>
  <sheetFormatPr defaultColWidth="8.56666666666667" defaultRowHeight="15" customHeight="1" outlineLevelCol="2"/>
  <cols>
    <col min="1" max="1" width="72.4333333333333" customWidth="1"/>
    <col min="2" max="3" width="24.8583333333333" customWidth="1"/>
    <col min="4" max="16384" width="8.56666666666667" customWidth="1"/>
  </cols>
  <sheetData>
    <row r="1" ht="34.5" customHeight="1" spans="1:3">
      <c r="A1" s="1" t="s">
        <v>132</v>
      </c>
      <c r="B1" s="2"/>
      <c r="C1" s="2"/>
    </row>
    <row r="2" ht="18.75" customHeight="1" spans="1:3">
      <c r="A2" s="3" t="s">
        <v>1</v>
      </c>
      <c r="B2" s="2"/>
      <c r="C2" s="4" t="s">
        <v>12</v>
      </c>
    </row>
    <row r="3" ht="19.5" customHeight="1" spans="1:3">
      <c r="A3" s="5" t="s">
        <v>13</v>
      </c>
      <c r="B3" s="6" t="s">
        <v>133</v>
      </c>
      <c r="C3" s="6" t="s">
        <v>134</v>
      </c>
    </row>
    <row r="4" ht="19.5" customHeight="1" spans="1:3">
      <c r="A4" s="7" t="s">
        <v>135</v>
      </c>
      <c r="B4" s="8"/>
      <c r="C4" s="8"/>
    </row>
    <row r="5" ht="19.5" customHeight="1" spans="1:3">
      <c r="A5" s="7" t="s">
        <v>136</v>
      </c>
      <c r="B5" s="8">
        <f>B6+B7+B8</f>
        <v>116400315.42</v>
      </c>
      <c r="C5" s="8">
        <f>C6+C7+C8</f>
        <v>549907694.9</v>
      </c>
    </row>
    <row r="6" ht="19.5" customHeight="1" spans="1:3">
      <c r="A6" s="9" t="s">
        <v>137</v>
      </c>
      <c r="B6" s="8">
        <v>40360647.46</v>
      </c>
      <c r="C6" s="8">
        <v>238920109.09</v>
      </c>
    </row>
    <row r="7" ht="19.5" customHeight="1" spans="1:3">
      <c r="A7" s="9" t="s">
        <v>138</v>
      </c>
      <c r="B7" s="8">
        <v>0</v>
      </c>
      <c r="C7" s="8">
        <v>0</v>
      </c>
    </row>
    <row r="8" ht="19.5" customHeight="1" spans="1:3">
      <c r="A8" s="9" t="s">
        <v>139</v>
      </c>
      <c r="B8" s="8">
        <v>76039667.96</v>
      </c>
      <c r="C8" s="8">
        <v>310987585.81</v>
      </c>
    </row>
    <row r="9" ht="19.5" customHeight="1" spans="1:3">
      <c r="A9" s="7" t="s">
        <v>140</v>
      </c>
      <c r="B9" s="8">
        <f>B10+B11+B12+B13</f>
        <v>165749623.83</v>
      </c>
      <c r="C9" s="8">
        <f>C10+C11+C12+C13</f>
        <v>481562987.28</v>
      </c>
    </row>
    <row r="10" ht="19.5" customHeight="1" spans="1:3">
      <c r="A10" s="9" t="s">
        <v>141</v>
      </c>
      <c r="B10" s="8">
        <v>6630908.16</v>
      </c>
      <c r="C10" s="8">
        <v>82445043.45</v>
      </c>
    </row>
    <row r="11" ht="19.5" customHeight="1" spans="1:3">
      <c r="A11" s="9" t="s">
        <v>142</v>
      </c>
      <c r="B11" s="8">
        <v>92673.61</v>
      </c>
      <c r="C11" s="8">
        <v>2113518.24</v>
      </c>
    </row>
    <row r="12" ht="19.5" customHeight="1" spans="1:3">
      <c r="A12" s="9" t="s">
        <v>143</v>
      </c>
      <c r="B12" s="8">
        <v>68726.53</v>
      </c>
      <c r="C12" s="8">
        <v>1894207</v>
      </c>
    </row>
    <row r="13" ht="19.5" customHeight="1" spans="1:3">
      <c r="A13" s="9" t="s">
        <v>144</v>
      </c>
      <c r="B13" s="8">
        <v>158957315.53</v>
      </c>
      <c r="C13" s="8">
        <v>395110218.59</v>
      </c>
    </row>
    <row r="14" ht="19.5" customHeight="1" spans="1:3">
      <c r="A14" s="9" t="s">
        <v>145</v>
      </c>
      <c r="B14" s="8">
        <f>B5-B9</f>
        <v>-49349308.41</v>
      </c>
      <c r="C14" s="8">
        <f>C5-C9</f>
        <v>68344707.62</v>
      </c>
    </row>
    <row r="15" ht="19.5" customHeight="1" spans="1:3">
      <c r="A15" s="7" t="s">
        <v>146</v>
      </c>
      <c r="B15" s="8"/>
      <c r="C15" s="8"/>
    </row>
    <row r="16" ht="19.5" customHeight="1" spans="1:3">
      <c r="A16" s="7" t="s">
        <v>147</v>
      </c>
      <c r="B16" s="8">
        <f>B17+B18+B19+B20+B21</f>
        <v>0</v>
      </c>
      <c r="C16" s="8">
        <f>C17+C18+C19+C20+C21</f>
        <v>0</v>
      </c>
    </row>
    <row r="17" ht="19.5" customHeight="1" spans="1:3">
      <c r="A17" s="9" t="s">
        <v>148</v>
      </c>
      <c r="B17" s="8">
        <v>0</v>
      </c>
      <c r="C17" s="8">
        <v>0</v>
      </c>
    </row>
    <row r="18" ht="19.5" customHeight="1" spans="1:3">
      <c r="A18" s="9" t="s">
        <v>149</v>
      </c>
      <c r="B18" s="8">
        <v>0</v>
      </c>
      <c r="C18" s="8">
        <v>0</v>
      </c>
    </row>
    <row r="19" ht="19.5" customHeight="1" spans="1:3">
      <c r="A19" s="9" t="s">
        <v>150</v>
      </c>
      <c r="B19" s="8">
        <v>0</v>
      </c>
      <c r="C19" s="8">
        <v>0</v>
      </c>
    </row>
    <row r="20" ht="19.5" customHeight="1" spans="1:3">
      <c r="A20" s="9" t="s">
        <v>151</v>
      </c>
      <c r="B20" s="8">
        <v>0</v>
      </c>
      <c r="C20" s="8">
        <v>0</v>
      </c>
    </row>
    <row r="21" ht="19.5" customHeight="1" spans="1:3">
      <c r="A21" s="9" t="s">
        <v>152</v>
      </c>
      <c r="B21" s="8">
        <v>0</v>
      </c>
      <c r="C21" s="8">
        <v>0</v>
      </c>
    </row>
    <row r="22" ht="19.5" customHeight="1" spans="1:3">
      <c r="A22" s="7" t="s">
        <v>153</v>
      </c>
      <c r="B22" s="8">
        <f>B23+B24+B25+B26</f>
        <v>0</v>
      </c>
      <c r="C22" s="8">
        <f>C23+C24+C25+C26</f>
        <v>0</v>
      </c>
    </row>
    <row r="23" ht="19.5" customHeight="1" spans="1:3">
      <c r="A23" s="9" t="s">
        <v>154</v>
      </c>
      <c r="B23" s="8">
        <v>0</v>
      </c>
      <c r="C23" s="8">
        <v>0</v>
      </c>
    </row>
    <row r="24" ht="19.5" customHeight="1" spans="1:3">
      <c r="A24" s="9" t="s">
        <v>155</v>
      </c>
      <c r="B24" s="8">
        <v>0</v>
      </c>
      <c r="C24" s="8">
        <v>0</v>
      </c>
    </row>
    <row r="25" ht="19.5" customHeight="1" spans="1:3">
      <c r="A25" s="9" t="s">
        <v>156</v>
      </c>
      <c r="B25" s="8">
        <v>0</v>
      </c>
      <c r="C25" s="8">
        <v>0</v>
      </c>
    </row>
    <row r="26" ht="19.5" customHeight="1" spans="1:3">
      <c r="A26" s="9" t="s">
        <v>157</v>
      </c>
      <c r="B26" s="8">
        <v>0</v>
      </c>
      <c r="C26" s="8">
        <v>0</v>
      </c>
    </row>
    <row r="27" ht="19.5" customHeight="1" spans="1:3">
      <c r="A27" s="9" t="s">
        <v>158</v>
      </c>
      <c r="B27" s="8">
        <f>B16-B22</f>
        <v>0</v>
      </c>
      <c r="C27" s="8">
        <f>C16-C22</f>
        <v>0</v>
      </c>
    </row>
    <row r="28" ht="19.5" customHeight="1" spans="1:3">
      <c r="A28" s="7" t="s">
        <v>159</v>
      </c>
      <c r="B28" s="8"/>
      <c r="C28" s="8"/>
    </row>
    <row r="29" ht="19.5" customHeight="1" spans="1:3">
      <c r="A29" s="7" t="s">
        <v>160</v>
      </c>
      <c r="B29" s="8">
        <f>B30+B32+B33</f>
        <v>64870988.31</v>
      </c>
      <c r="C29" s="8">
        <f>C30+C32+C33</f>
        <v>98370988.31</v>
      </c>
    </row>
    <row r="30" ht="19.5" customHeight="1" spans="1:3">
      <c r="A30" s="9" t="s">
        <v>161</v>
      </c>
      <c r="B30" s="8">
        <v>0</v>
      </c>
      <c r="C30" s="8">
        <v>0</v>
      </c>
    </row>
    <row r="31" ht="19.5" customHeight="1" spans="1:3">
      <c r="A31" s="9" t="s">
        <v>162</v>
      </c>
      <c r="B31" s="8"/>
      <c r="C31" s="8"/>
    </row>
    <row r="32" ht="19.5" customHeight="1" spans="1:3">
      <c r="A32" s="9" t="s">
        <v>163</v>
      </c>
      <c r="B32" s="8">
        <v>64870988.31</v>
      </c>
      <c r="C32" s="8">
        <v>98370988.31</v>
      </c>
    </row>
    <row r="33" ht="19.5" customHeight="1" spans="1:3">
      <c r="A33" s="9" t="s">
        <v>164</v>
      </c>
      <c r="B33" s="8">
        <v>0</v>
      </c>
      <c r="C33" s="8">
        <v>0</v>
      </c>
    </row>
    <row r="34" ht="19.5" customHeight="1" spans="1:3">
      <c r="A34" s="7" t="s">
        <v>165</v>
      </c>
      <c r="B34" s="8">
        <f>B35+B36+B38</f>
        <v>0</v>
      </c>
      <c r="C34" s="8">
        <f>C35+C36+C38</f>
        <v>100471323.27</v>
      </c>
    </row>
    <row r="35" ht="19.5" customHeight="1" spans="1:3">
      <c r="A35" s="9" t="s">
        <v>166</v>
      </c>
      <c r="B35" s="8">
        <v>0</v>
      </c>
      <c r="C35" s="8">
        <v>100471323.27</v>
      </c>
    </row>
    <row r="36" ht="19.5" customHeight="1" spans="1:3">
      <c r="A36" s="9" t="s">
        <v>167</v>
      </c>
      <c r="B36" s="8">
        <v>0</v>
      </c>
      <c r="C36" s="8">
        <v>0</v>
      </c>
    </row>
    <row r="37" ht="19.5" customHeight="1" spans="1:3">
      <c r="A37" s="9" t="s">
        <v>168</v>
      </c>
      <c r="B37" s="8"/>
      <c r="C37" s="8"/>
    </row>
    <row r="38" ht="19.5" customHeight="1" spans="1:3">
      <c r="A38" s="9" t="s">
        <v>169</v>
      </c>
      <c r="B38" s="8">
        <v>0</v>
      </c>
      <c r="C38" s="8">
        <v>0</v>
      </c>
    </row>
    <row r="39" ht="19.5" customHeight="1" spans="1:3">
      <c r="A39" s="9" t="s">
        <v>170</v>
      </c>
      <c r="B39" s="8">
        <f>B29-B34</f>
        <v>64870988.31</v>
      </c>
      <c r="C39" s="8">
        <f>C29-C34</f>
        <v>-2100334.95999999</v>
      </c>
    </row>
    <row r="40" ht="19.5" customHeight="1" spans="1:3">
      <c r="A40" s="7" t="s">
        <v>171</v>
      </c>
      <c r="B40" s="8"/>
      <c r="C40" s="8"/>
    </row>
    <row r="41" ht="19.5" customHeight="1" spans="1:3">
      <c r="A41" s="5" t="s">
        <v>172</v>
      </c>
      <c r="B41" s="8">
        <f>B14+B27+B39+B40</f>
        <v>15521679.9</v>
      </c>
      <c r="C41" s="8">
        <f>C14+C27+C39+C40</f>
        <v>66244372.66</v>
      </c>
    </row>
    <row r="42" ht="19.5" customHeight="1" spans="1:3">
      <c r="A42" s="10" t="s">
        <v>173</v>
      </c>
      <c r="B42" s="8">
        <v>7885404.67</v>
      </c>
      <c r="C42" s="8">
        <v>34383584.33</v>
      </c>
    </row>
    <row r="43" ht="19.5" customHeight="1" spans="1:3">
      <c r="A43" s="5" t="s">
        <v>174</v>
      </c>
      <c r="B43" s="8">
        <f>B41+B42</f>
        <v>23407084.57</v>
      </c>
      <c r="C43" s="8">
        <f>C41+C42</f>
        <v>100627956.99</v>
      </c>
    </row>
  </sheetData>
  <mergeCells count="1">
    <mergeCell ref="A1:C1"/>
  </mergeCells>
  <printOptions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会计报表表头</vt:lpstr>
      <vt:lpstr>资产负债表</vt:lpstr>
      <vt:lpstr>利润表</vt:lpstr>
      <vt:lpstr>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熊启东</cp:lastModifiedBy>
  <dcterms:created xsi:type="dcterms:W3CDTF">2025-01-10T11:29:57Z</dcterms:created>
  <dcterms:modified xsi:type="dcterms:W3CDTF">2025-01-10T11:31:02Z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E17D138978E844B6AED0B709BCB40CF5_12</vt:lpwstr>
  </property>
  <property fmtid="{D5CDD505-2E9C-101B-9397-08002B2CF9AE}" pid="3" name="KSOProductBuildVer">
    <vt:lpwstr>2052-12.1.0.19770</vt:lpwstr>
  </property>
</Properties>
</file>