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OZH\Downloads\"/>
    </mc:Choice>
  </mc:AlternateContent>
  <xr:revisionPtr revIDLastSave="0" documentId="13_ncr:1_{665670CB-4A9E-4E97-BDC9-E55F677EE63C}" xr6:coauthVersionLast="47" xr6:coauthVersionMax="47" xr10:uidLastSave="{00000000-0000-0000-0000-000000000000}"/>
  <bookViews>
    <workbookView xWindow="-110" yWindow="-110" windowWidth="29020" windowHeight="17500" xr2:uid="{00000000-000D-0000-FFFF-FFFF00000000}"/>
  </bookViews>
  <sheets>
    <sheet name="集团汇总" sheetId="1" r:id="rId1"/>
    <sheet name="房产汇总" sheetId="2" r:id="rId2"/>
    <sheet name="二分公司" sheetId="3" r:id="rId3"/>
    <sheet name="分公司" sheetId="4" r:id="rId4"/>
    <sheet name="元盛美华" sheetId="5" r:id="rId5"/>
    <sheet name="阿克苏" sheetId="6" r:id="rId6"/>
    <sheet name="非房产" sheetId="7" r:id="rId7"/>
    <sheet name="参数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K6" i="1" s="1"/>
  <c r="G12" i="1"/>
  <c r="G6" i="1" s="1"/>
  <c r="E12" i="1"/>
  <c r="E6" i="1" s="1"/>
  <c r="D10" i="1"/>
  <c r="E13" i="1"/>
  <c r="F13" i="1"/>
  <c r="G13" i="1"/>
  <c r="H13" i="1"/>
  <c r="I13" i="1"/>
  <c r="J13" i="1"/>
  <c r="K13" i="1"/>
  <c r="F6" i="1"/>
  <c r="H6" i="1"/>
  <c r="I6" i="1"/>
  <c r="J6" i="1"/>
  <c r="D13" i="1"/>
  <c r="D6" i="1"/>
  <c r="D16" i="1" s="1"/>
  <c r="E5" i="1" s="1"/>
  <c r="D19" i="1" l="1"/>
  <c r="E16" i="1"/>
  <c r="E19" i="1" l="1"/>
  <c r="F5" i="1"/>
  <c r="F16" i="1" s="1"/>
  <c r="G5" i="1" l="1"/>
  <c r="G16" i="1" s="1"/>
  <c r="F19" i="1"/>
  <c r="H5" i="1" l="1"/>
  <c r="H16" i="1" s="1"/>
  <c r="G19" i="1"/>
  <c r="I5" i="1" l="1"/>
  <c r="I16" i="1" s="1"/>
  <c r="H19" i="1"/>
  <c r="I19" i="1" l="1"/>
  <c r="J5" i="1"/>
  <c r="J16" i="1" s="1"/>
  <c r="K5" i="1" l="1"/>
  <c r="K16" i="1" s="1"/>
  <c r="K19" i="1" s="1"/>
  <c r="J19" i="1"/>
</calcChain>
</file>

<file path=xl/sharedStrings.xml><?xml version="1.0" encoding="utf-8"?>
<sst xmlns="http://schemas.openxmlformats.org/spreadsheetml/2006/main" count="180" uniqueCount="34">
  <si>
    <t>集团汇总</t>
  </si>
  <si>
    <t>现金流项目</t>
  </si>
  <si>
    <t>合计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</si>
  <si>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</si>
  <si>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</si>
  <si>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</si>
  <si>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</si>
  <si>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</si>
  <si>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</si>
  <si>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</si>
  <si>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</si>
  <si>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期初结转</t>
  </si>
  <si>
    <t>经营</t>
  </si>
  <si>
    <t>收主营收入款</t>
  </si>
  <si>
    <t>付主营成本款</t>
  </si>
  <si>
    <t>付职工相关款</t>
  </si>
  <si>
    <t>付各项税费</t>
  </si>
  <si>
    <t>付营销类支出</t>
  </si>
  <si>
    <t>付其他经营款</t>
  </si>
  <si>
    <t>筹资</t>
  </si>
  <si>
    <t>收借款</t>
  </si>
  <si>
    <t>付偿债款</t>
  </si>
  <si>
    <t>期末结余</t>
  </si>
  <si>
    <t>其中：不可用资金</t>
  </si>
  <si>
    <t>盘活金额</t>
  </si>
  <si>
    <t>可用资金结余</t>
  </si>
  <si>
    <t>房产汇总</t>
  </si>
  <si>
    <t>画堂春·锦</t>
  </si>
  <si>
    <t>沁园春·锦</t>
  </si>
  <si>
    <t>元盛祥府</t>
  </si>
  <si>
    <t>阿克苏片区</t>
  </si>
  <si>
    <t>非房产</t>
  </si>
  <si>
    <t>项目</t>
  </si>
  <si>
    <t>监管率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</si>
</sst>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%"/>
    <numFmt numFmtId="177" formatCode="#0"/>
  </numFmts>
  <fonts count="7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b/>
      <sz val="15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b/>
      <sz val="9"/>
      <name val="微软雅黑"/>
      <family val="2"/>
      <charset val="134"/>
    </font>
    <font>
      <sz val="9"/>
      <name val="微软雅黑"/>
      <family val="2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9BAE8"/>
        <bgColor rgb="FF39BAE8"/>
      </patternFill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DCE6F1"/>
      </right>
      <top/>
      <bottom/>
      <diagonal/>
    </border>
    <border>
      <left/>
      <right/>
      <top/>
      <bottom style="thin">
        <color rgb="FFDCEAF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left" vertical="center" wrapText="1"/>
    </xf>
    <xf numFmtId="3" fontId="5" fillId="4" borderId="3" xfId="0" applyNumberFormat="1" applyFont="1" applyFill="1" applyBorder="1" applyAlignment="1">
      <alignment horizontal="right" vertical="center" wrapText="1"/>
    </xf>
    <xf numFmtId="3" fontId="5" fillId="4" borderId="3" xfId="0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177" fontId="1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R25" sqref="R25"/>
    </sheetView>
  </sheetViews>
  <sheetFormatPr defaultColWidth="10" defaultRowHeight="14"/>
  <cols>
    <col min="1" max="1" width="1.5" customWidth="1"/>
    <col min="2" max="2" width="16.4140625" customWidth="1"/>
    <col min="3" max="3" width="9.75" hidden="1" customWidth="1"/>
    <col min="4" max="11" width="8.58203125" customWidth="1"/>
    <col min="12" max="12" width="1.5" customWidth="1"/>
    <col min="13" max="17" width="9.75" customWidth="1"/>
  </cols>
  <sheetData>
    <row r="1" spans="1:11" ht="16.399999999999999" customHeight="1"/>
    <row r="2" spans="1:11" ht="9.75" customHeight="1">
      <c r="A2" s="1"/>
    </row>
    <row r="3" spans="1:11" ht="25" customHeight="1">
      <c r="B3" s="11" t="s">
        <v>0</v>
      </c>
      <c r="C3" s="11"/>
      <c r="D3" s="12"/>
      <c r="E3" s="12"/>
      <c r="F3" s="12"/>
      <c r="G3" s="12"/>
      <c r="H3" s="12"/>
      <c r="I3" s="12"/>
      <c r="J3" s="12"/>
      <c r="K3" s="12"/>
    </row>
    <row r="4" spans="1:11" ht="23.25" customHeight="1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26" customHeight="1">
      <c r="B5" s="3" t="s">
        <v>11</v>
      </c>
      <c r="C5" s="4">
        <v>17391.825158</v>
      </c>
      <c r="D5" s="4">
        <v>15391</v>
      </c>
      <c r="E5" s="4">
        <f>D16</f>
        <v>12307.705425</v>
      </c>
      <c r="F5" s="4">
        <f t="shared" ref="F5:K5" si="0">E16</f>
        <v>10480.581872999999</v>
      </c>
      <c r="G5" s="4">
        <f t="shared" si="0"/>
        <v>12264.121872999998</v>
      </c>
      <c r="H5" s="4">
        <f t="shared" si="0"/>
        <v>7904.6319639999983</v>
      </c>
      <c r="I5" s="4">
        <f t="shared" si="0"/>
        <v>7632.4602219999988</v>
      </c>
      <c r="J5" s="4">
        <f t="shared" si="0"/>
        <v>4973.644221999999</v>
      </c>
      <c r="K5" s="4">
        <f t="shared" si="0"/>
        <v>7952.0903130000006</v>
      </c>
    </row>
    <row r="6" spans="1:11" ht="26" customHeight="1">
      <c r="B6" s="3" t="s">
        <v>12</v>
      </c>
      <c r="C6" s="4">
        <v>12349.142</v>
      </c>
      <c r="D6" s="4">
        <f>SUM(D7:D12)</f>
        <v>-2901.0430000000001</v>
      </c>
      <c r="E6" s="4">
        <f t="shared" ref="E6:K6" si="1">SUM(E7:E12)</f>
        <v>-382.55599999999993</v>
      </c>
      <c r="F6" s="4">
        <f t="shared" si="1"/>
        <v>1925.6399999999999</v>
      </c>
      <c r="G6" s="4">
        <f t="shared" si="1"/>
        <v>734.32000000000039</v>
      </c>
      <c r="H6" s="4">
        <f t="shared" si="1"/>
        <v>978.13599999999997</v>
      </c>
      <c r="I6" s="4">
        <f t="shared" si="1"/>
        <v>1741.184</v>
      </c>
      <c r="J6" s="4">
        <f t="shared" si="1"/>
        <v>3232.2560000000003</v>
      </c>
      <c r="K6" s="4">
        <f t="shared" si="1"/>
        <v>1288.5700000000002</v>
      </c>
    </row>
    <row r="7" spans="1:11" ht="26" customHeight="1">
      <c r="B7" s="5" t="s">
        <v>13</v>
      </c>
      <c r="C7" s="6">
        <v>30133.4</v>
      </c>
      <c r="D7" s="6"/>
      <c r="E7" s="6">
        <v>3530.4</v>
      </c>
      <c r="F7" s="6">
        <v>4594</v>
      </c>
      <c r="G7" s="6">
        <v>4076</v>
      </c>
      <c r="H7" s="6">
        <v>3488.7</v>
      </c>
      <c r="I7" s="6">
        <v>3080.6</v>
      </c>
      <c r="J7" s="6">
        <v>4656.1000000000004</v>
      </c>
      <c r="K7" s="6">
        <v>3880.9</v>
      </c>
    </row>
    <row r="8" spans="1:11" ht="26" customHeight="1">
      <c r="B8" s="5" t="s">
        <v>14</v>
      </c>
      <c r="C8" s="6">
        <v>-13266</v>
      </c>
      <c r="D8" s="6">
        <v>-950</v>
      </c>
      <c r="E8" s="6">
        <v>-2387.4</v>
      </c>
      <c r="F8" s="6">
        <v>-1986</v>
      </c>
      <c r="G8" s="6">
        <v>-1735.2</v>
      </c>
      <c r="H8" s="6">
        <v>-1986.6</v>
      </c>
      <c r="I8" s="6">
        <v>-869.4</v>
      </c>
      <c r="J8" s="6">
        <v>-732</v>
      </c>
      <c r="K8" s="6">
        <v>-390</v>
      </c>
    </row>
    <row r="9" spans="1:11" ht="26" customHeight="1">
      <c r="B9" s="5" t="s">
        <v>15</v>
      </c>
      <c r="C9" s="6">
        <v>-624</v>
      </c>
      <c r="D9" s="6"/>
      <c r="E9" s="6">
        <v>-78</v>
      </c>
      <c r="F9" s="6">
        <v>-78</v>
      </c>
      <c r="G9" s="6">
        <v>-78</v>
      </c>
      <c r="H9" s="6">
        <v>-78</v>
      </c>
      <c r="I9" s="6">
        <v>-78</v>
      </c>
      <c r="J9" s="6">
        <v>-78</v>
      </c>
      <c r="K9" s="6">
        <v>-78</v>
      </c>
    </row>
    <row r="10" spans="1:11" ht="26" customHeight="1">
      <c r="B10" s="5" t="s">
        <v>16</v>
      </c>
      <c r="C10" s="6">
        <v>-2684.1660000000002</v>
      </c>
      <c r="D10" s="6">
        <f>-251.043-900</f>
        <v>-1151.0430000000001</v>
      </c>
      <c r="E10" s="6">
        <v>-311.25599999999997</v>
      </c>
      <c r="F10" s="6">
        <v>-410.46</v>
      </c>
      <c r="G10" s="6">
        <v>-363.84</v>
      </c>
      <c r="H10" s="6">
        <v>-310.983</v>
      </c>
      <c r="I10" s="6">
        <v>-274.25400000000002</v>
      </c>
      <c r="J10" s="6">
        <v>-416.04899999999998</v>
      </c>
      <c r="K10" s="6">
        <v>-346.28100000000001</v>
      </c>
    </row>
    <row r="11" spans="1:11" ht="26" customHeight="1">
      <c r="B11" s="5" t="s">
        <v>17</v>
      </c>
      <c r="C11" s="6">
        <v>-926.274</v>
      </c>
      <c r="D11" s="6"/>
      <c r="E11" s="6">
        <v>-109.752</v>
      </c>
      <c r="F11" s="6">
        <v>-144.96</v>
      </c>
      <c r="G11" s="6">
        <v>-124.56</v>
      </c>
      <c r="H11" s="6">
        <v>-107.121</v>
      </c>
      <c r="I11" s="6">
        <v>-94.59</v>
      </c>
      <c r="J11" s="6">
        <v>-139.44300000000001</v>
      </c>
      <c r="K11" s="6">
        <v>-115.551</v>
      </c>
    </row>
    <row r="12" spans="1:11" ht="26" customHeight="1">
      <c r="B12" s="5" t="s">
        <v>18</v>
      </c>
      <c r="C12" s="6">
        <v>-283.81799999999998</v>
      </c>
      <c r="D12" s="6">
        <v>-800</v>
      </c>
      <c r="E12" s="6">
        <f>-26.548-1000</f>
        <v>-1026.548</v>
      </c>
      <c r="F12" s="6">
        <v>-48.94</v>
      </c>
      <c r="G12" s="6">
        <f>-40.08-1000</f>
        <v>-1040.08</v>
      </c>
      <c r="H12" s="6">
        <v>-27.86</v>
      </c>
      <c r="I12" s="6">
        <v>-23.172000000000001</v>
      </c>
      <c r="J12" s="6">
        <v>-58.351999999999997</v>
      </c>
      <c r="K12" s="6">
        <f>-44.498-1618</f>
        <v>-1662.498</v>
      </c>
    </row>
    <row r="13" spans="1:11" ht="26" customHeight="1">
      <c r="B13" s="3" t="s">
        <v>19</v>
      </c>
      <c r="C13" s="4">
        <v>-20352.324879</v>
      </c>
      <c r="D13" s="4">
        <f>SUM(D14:D15)</f>
        <v>-182.251575</v>
      </c>
      <c r="E13" s="4">
        <f t="shared" ref="E13:K13" si="2">SUM(E14:E15)</f>
        <v>-1444.567552</v>
      </c>
      <c r="F13" s="4">
        <f t="shared" si="2"/>
        <v>-142.1</v>
      </c>
      <c r="G13" s="4">
        <f t="shared" si="2"/>
        <v>-5093.8099089999996</v>
      </c>
      <c r="H13" s="4">
        <f t="shared" si="2"/>
        <v>-1250.307742</v>
      </c>
      <c r="I13" s="4">
        <f t="shared" si="2"/>
        <v>-4400</v>
      </c>
      <c r="J13" s="4">
        <f t="shared" si="2"/>
        <v>-253.809909</v>
      </c>
      <c r="K13" s="4">
        <f t="shared" si="2"/>
        <v>-3067.478192</v>
      </c>
    </row>
    <row r="14" spans="1:11" ht="26" customHeight="1">
      <c r="B14" s="5" t="s">
        <v>20</v>
      </c>
      <c r="C14" s="6">
        <v>-4518</v>
      </c>
      <c r="D14" s="6"/>
      <c r="E14" s="6"/>
      <c r="F14" s="6"/>
      <c r="G14" s="6"/>
      <c r="H14" s="6"/>
      <c r="I14" s="6"/>
      <c r="J14" s="6"/>
      <c r="K14" s="6"/>
    </row>
    <row r="15" spans="1:11" ht="26" customHeight="1">
      <c r="B15" s="5" t="s">
        <v>21</v>
      </c>
      <c r="C15" s="6">
        <v>-15834.324879</v>
      </c>
      <c r="D15" s="6">
        <v>-182.251575</v>
      </c>
      <c r="E15" s="6">
        <v>-1444.567552</v>
      </c>
      <c r="F15" s="6">
        <v>-142.1</v>
      </c>
      <c r="G15" s="6">
        <v>-5093.8099089999996</v>
      </c>
      <c r="H15" s="6">
        <v>-1250.307742</v>
      </c>
      <c r="I15" s="6">
        <v>-4400</v>
      </c>
      <c r="J15" s="6">
        <v>-253.809909</v>
      </c>
      <c r="K15" s="6">
        <v>-3067.478192</v>
      </c>
    </row>
    <row r="16" spans="1:11" ht="26" customHeight="1">
      <c r="B16" s="3" t="s">
        <v>22</v>
      </c>
      <c r="C16" s="4">
        <v>9388.6422789999997</v>
      </c>
      <c r="D16" s="4">
        <f>D5+D6+D13</f>
        <v>12307.705425</v>
      </c>
      <c r="E16" s="4">
        <f t="shared" ref="E16:K16" si="3">E5+E6+E13</f>
        <v>10480.581872999999</v>
      </c>
      <c r="F16" s="4">
        <f t="shared" si="3"/>
        <v>12264.121872999998</v>
      </c>
      <c r="G16" s="4">
        <f t="shared" si="3"/>
        <v>7904.6319639999983</v>
      </c>
      <c r="H16" s="4">
        <f t="shared" si="3"/>
        <v>7632.4602219999988</v>
      </c>
      <c r="I16" s="4">
        <f t="shared" si="3"/>
        <v>4973.644221999999</v>
      </c>
      <c r="J16" s="4">
        <f t="shared" si="3"/>
        <v>7952.0903130000006</v>
      </c>
      <c r="K16" s="4">
        <f t="shared" si="3"/>
        <v>6173.1821209999998</v>
      </c>
    </row>
    <row r="17" spans="2:12" ht="26" customHeight="1">
      <c r="B17" s="7" t="s">
        <v>23</v>
      </c>
      <c r="C17" s="6">
        <v>18337.061355000002</v>
      </c>
      <c r="D17" s="6">
        <v>12293</v>
      </c>
      <c r="E17" s="6">
        <v>12941</v>
      </c>
      <c r="F17" s="6">
        <v>13865</v>
      </c>
      <c r="G17" s="6">
        <v>14747</v>
      </c>
      <c r="H17" s="6">
        <v>15419</v>
      </c>
      <c r="I17" s="6">
        <v>16070</v>
      </c>
      <c r="J17" s="6">
        <v>16700</v>
      </c>
      <c r="K17" s="6">
        <v>17337</v>
      </c>
    </row>
    <row r="18" spans="2:12" ht="26" customHeight="1">
      <c r="B18" s="7" t="s">
        <v>24</v>
      </c>
      <c r="C18" s="6">
        <v>800</v>
      </c>
      <c r="D18" s="6">
        <v>560</v>
      </c>
      <c r="E18" s="6"/>
      <c r="F18" s="6"/>
      <c r="G18" s="6"/>
      <c r="H18" s="6"/>
      <c r="I18" s="6"/>
      <c r="J18" s="6"/>
      <c r="K18" s="6"/>
    </row>
    <row r="19" spans="2:12" ht="26" customHeight="1">
      <c r="B19" s="3" t="s">
        <v>25</v>
      </c>
      <c r="C19" s="4">
        <v>-8948.4190760000001</v>
      </c>
      <c r="D19" s="4">
        <f>D16-D17+D18</f>
        <v>574.7054250000001</v>
      </c>
      <c r="E19" s="4">
        <f t="shared" ref="E19:K19" si="4">E16-E17+E18</f>
        <v>-2460.4181270000008</v>
      </c>
      <c r="F19" s="4">
        <f t="shared" si="4"/>
        <v>-1600.8781270000018</v>
      </c>
      <c r="G19" s="4">
        <f t="shared" si="4"/>
        <v>-6842.3680360000017</v>
      </c>
      <c r="H19" s="4">
        <f t="shared" si="4"/>
        <v>-7786.5397780000012</v>
      </c>
      <c r="I19" s="4">
        <f t="shared" si="4"/>
        <v>-11096.355778000001</v>
      </c>
      <c r="J19" s="4">
        <f t="shared" si="4"/>
        <v>-8747.9096869999994</v>
      </c>
      <c r="K19" s="4">
        <f t="shared" si="4"/>
        <v>-11163.817879</v>
      </c>
    </row>
    <row r="20" spans="2:12" ht="9.75" customHeight="1">
      <c r="L20" s="1"/>
    </row>
  </sheetData>
  <mergeCells count="2">
    <mergeCell ref="B3:C3"/>
    <mergeCell ref="D3:K3"/>
  </mergeCells>
  <phoneticPr fontId="6" type="noConversion"/>
  <pageMargins left="0.75" right="0.75" top="0.27000001072883606" bottom="0.2700000107288360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/>
  </sheetViews>
  <sheetFormatPr defaultColWidth="10" defaultRowHeight="14"/>
  <cols>
    <col min="1" max="1" width="1.5" customWidth="1"/>
    <col min="2" max="2" width="16.4140625" customWidth="1"/>
    <col min="3" max="3" width="9.75" customWidth="1"/>
    <col min="4" max="11" width="8.58203125" customWidth="1"/>
    <col min="12" max="12" width="1.5" customWidth="1"/>
    <col min="13" max="17" width="9.75" customWidth="1"/>
  </cols>
  <sheetData>
    <row r="1" spans="1:11" ht="16.399999999999999" customHeight="1"/>
    <row r="2" spans="1:11" ht="9.75" customHeight="1">
      <c r="A2" s="1"/>
    </row>
    <row r="3" spans="1:11" ht="26.75" customHeight="1">
      <c r="B3" s="11" t="s">
        <v>26</v>
      </c>
      <c r="C3" s="11"/>
      <c r="D3" s="12"/>
      <c r="E3" s="12"/>
      <c r="F3" s="12"/>
      <c r="G3" s="12"/>
      <c r="H3" s="12"/>
      <c r="I3" s="12"/>
      <c r="J3" s="12"/>
      <c r="K3" s="12"/>
    </row>
    <row r="4" spans="1:11" ht="23.25" customHeight="1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26" customHeight="1">
      <c r="B5" s="3" t="s">
        <v>11</v>
      </c>
      <c r="C5" s="4">
        <v>12813.813249999999</v>
      </c>
      <c r="D5" s="4">
        <v>12813.813249999999</v>
      </c>
      <c r="E5" s="4">
        <v>11038.125249999999</v>
      </c>
      <c r="F5" s="4">
        <v>10468.52925</v>
      </c>
      <c r="G5" s="4">
        <v>12316.169250000001</v>
      </c>
      <c r="H5" s="4">
        <v>12972.489250000001</v>
      </c>
      <c r="I5" s="4">
        <v>13872.625249999999</v>
      </c>
      <c r="J5" s="4">
        <v>15535.80925</v>
      </c>
      <c r="K5" s="4">
        <v>18690.06525</v>
      </c>
    </row>
    <row r="6" spans="1:11" ht="26" customHeight="1">
      <c r="B6" s="3" t="s">
        <v>12</v>
      </c>
      <c r="C6" s="4">
        <v>11604.822</v>
      </c>
      <c r="D6" s="4">
        <v>-875.68799999999999</v>
      </c>
      <c r="E6" s="4">
        <v>430.404</v>
      </c>
      <c r="F6" s="4">
        <v>1847.64</v>
      </c>
      <c r="G6" s="4">
        <v>1656.32</v>
      </c>
      <c r="H6" s="4">
        <v>900.13599999999997</v>
      </c>
      <c r="I6" s="4">
        <v>1663.184</v>
      </c>
      <c r="J6" s="4">
        <v>3154.2559999999999</v>
      </c>
      <c r="K6" s="4">
        <v>2828.57</v>
      </c>
    </row>
    <row r="7" spans="1:11" ht="26" customHeight="1">
      <c r="B7" s="5" t="s">
        <v>13</v>
      </c>
      <c r="C7" s="6">
        <v>29205.4</v>
      </c>
      <c r="D7" s="6">
        <v>2714.7</v>
      </c>
      <c r="E7" s="6">
        <v>3314.4</v>
      </c>
      <c r="F7" s="6">
        <v>4494</v>
      </c>
      <c r="G7" s="6">
        <v>3976</v>
      </c>
      <c r="H7" s="6">
        <v>3388.7</v>
      </c>
      <c r="I7" s="6">
        <v>2980.6</v>
      </c>
      <c r="J7" s="6">
        <v>4556.1000000000004</v>
      </c>
      <c r="K7" s="6">
        <v>3780.9</v>
      </c>
    </row>
    <row r="8" spans="1:11" ht="26" customHeight="1">
      <c r="B8" s="5" t="s">
        <v>14</v>
      </c>
      <c r="C8" s="6">
        <v>-13266</v>
      </c>
      <c r="D8" s="6">
        <v>-3179.4</v>
      </c>
      <c r="E8" s="6">
        <v>-2387.4</v>
      </c>
      <c r="F8" s="6">
        <v>-1986</v>
      </c>
      <c r="G8" s="6">
        <v>-1735.2</v>
      </c>
      <c r="H8" s="6">
        <v>-1986.6</v>
      </c>
      <c r="I8" s="6">
        <v>-869.4</v>
      </c>
      <c r="J8" s="6">
        <v>-732</v>
      </c>
      <c r="K8" s="6">
        <v>-390</v>
      </c>
    </row>
    <row r="9" spans="1:11" ht="26" customHeight="1">
      <c r="B9" s="5" t="s">
        <v>15</v>
      </c>
      <c r="C9" s="6">
        <v>-496</v>
      </c>
      <c r="D9" s="6">
        <v>-62</v>
      </c>
      <c r="E9" s="6">
        <v>-62</v>
      </c>
      <c r="F9" s="6">
        <v>-62</v>
      </c>
      <c r="G9" s="6">
        <v>-62</v>
      </c>
      <c r="H9" s="6">
        <v>-62</v>
      </c>
      <c r="I9" s="6">
        <v>-62</v>
      </c>
      <c r="J9" s="6">
        <v>-62</v>
      </c>
      <c r="K9" s="6">
        <v>-62</v>
      </c>
    </row>
    <row r="10" spans="1:11" ht="26" customHeight="1">
      <c r="B10" s="5" t="s">
        <v>16</v>
      </c>
      <c r="C10" s="6">
        <v>-2628.4859999999999</v>
      </c>
      <c r="D10" s="6">
        <v>-244.32300000000001</v>
      </c>
      <c r="E10" s="6">
        <v>-298.29599999999999</v>
      </c>
      <c r="F10" s="6">
        <v>-404.46</v>
      </c>
      <c r="G10" s="6">
        <v>-357.84</v>
      </c>
      <c r="H10" s="6">
        <v>-304.983</v>
      </c>
      <c r="I10" s="6">
        <v>-268.25400000000002</v>
      </c>
      <c r="J10" s="6">
        <v>-410.04899999999998</v>
      </c>
      <c r="K10" s="6">
        <v>-340.28100000000001</v>
      </c>
    </row>
    <row r="11" spans="1:11" ht="26" customHeight="1">
      <c r="B11" s="5" t="s">
        <v>17</v>
      </c>
      <c r="C11" s="6">
        <v>-926.274</v>
      </c>
      <c r="D11" s="6">
        <v>-90.296999999999997</v>
      </c>
      <c r="E11" s="6">
        <v>-109.752</v>
      </c>
      <c r="F11" s="6">
        <v>-144.96</v>
      </c>
      <c r="G11" s="6">
        <v>-124.56</v>
      </c>
      <c r="H11" s="6">
        <v>-107.121</v>
      </c>
      <c r="I11" s="6">
        <v>-94.59</v>
      </c>
      <c r="J11" s="6">
        <v>-139.44300000000001</v>
      </c>
      <c r="K11" s="6">
        <v>-115.551</v>
      </c>
    </row>
    <row r="12" spans="1:11" ht="26" customHeight="1">
      <c r="B12" s="5" t="s">
        <v>18</v>
      </c>
      <c r="C12" s="6">
        <v>-283.81799999999998</v>
      </c>
      <c r="D12" s="6">
        <v>-14.368</v>
      </c>
      <c r="E12" s="6">
        <v>-26.547999999999998</v>
      </c>
      <c r="F12" s="6">
        <v>-48.94</v>
      </c>
      <c r="G12" s="6">
        <v>-40.08</v>
      </c>
      <c r="H12" s="6">
        <v>-27.86</v>
      </c>
      <c r="I12" s="6">
        <v>-23.172000000000001</v>
      </c>
      <c r="J12" s="6">
        <v>-58.351999999999997</v>
      </c>
      <c r="K12" s="6">
        <v>-44.497999999999998</v>
      </c>
    </row>
    <row r="13" spans="1:11" ht="26" customHeight="1">
      <c r="B13" s="3" t="s">
        <v>19</v>
      </c>
      <c r="C13" s="4">
        <v>-4518</v>
      </c>
      <c r="D13" s="4">
        <v>-900</v>
      </c>
      <c r="E13" s="4">
        <v>-1000</v>
      </c>
      <c r="F13" s="4"/>
      <c r="G13" s="4">
        <v>-1000</v>
      </c>
      <c r="H13" s="4"/>
      <c r="I13" s="4"/>
      <c r="J13" s="4"/>
      <c r="K13" s="4">
        <v>-1618</v>
      </c>
    </row>
    <row r="14" spans="1:11" ht="26" customHeight="1">
      <c r="B14" s="5" t="s">
        <v>20</v>
      </c>
      <c r="C14" s="6">
        <v>-4518</v>
      </c>
      <c r="D14" s="6">
        <v>-900</v>
      </c>
      <c r="E14" s="6">
        <v>-1000</v>
      </c>
      <c r="F14" s="6"/>
      <c r="G14" s="6">
        <v>-1000</v>
      </c>
      <c r="H14" s="6"/>
      <c r="I14" s="6"/>
      <c r="J14" s="6"/>
      <c r="K14" s="6">
        <v>-1618</v>
      </c>
    </row>
    <row r="15" spans="1:11" ht="26" customHeight="1">
      <c r="B15" s="3" t="s">
        <v>22</v>
      </c>
      <c r="C15" s="4">
        <v>19900.635249999999</v>
      </c>
      <c r="D15" s="4">
        <v>11038.125249999999</v>
      </c>
      <c r="E15" s="4">
        <v>10468.52925</v>
      </c>
      <c r="F15" s="4">
        <v>12316.169250000001</v>
      </c>
      <c r="G15" s="4">
        <v>12972.489250000001</v>
      </c>
      <c r="H15" s="4">
        <v>13872.625249999999</v>
      </c>
      <c r="I15" s="4">
        <v>15535.80925</v>
      </c>
      <c r="J15" s="4">
        <v>18690.06525</v>
      </c>
      <c r="K15" s="4">
        <v>19900.635249999999</v>
      </c>
    </row>
    <row r="16" spans="1:11" ht="26" customHeight="1">
      <c r="B16" s="7" t="s">
        <v>23</v>
      </c>
      <c r="C16" s="6">
        <v>16691.212774</v>
      </c>
      <c r="D16" s="6">
        <v>11647.642774</v>
      </c>
      <c r="E16" s="6">
        <v>12294.862773999999</v>
      </c>
      <c r="F16" s="6">
        <v>13218.862773999999</v>
      </c>
      <c r="G16" s="6">
        <v>14100.862773999999</v>
      </c>
      <c r="H16" s="6">
        <v>14772.862773999999</v>
      </c>
      <c r="I16" s="6">
        <v>15423.862773999999</v>
      </c>
      <c r="J16" s="6">
        <v>16053.862773999999</v>
      </c>
      <c r="K16" s="6">
        <v>16691.212774</v>
      </c>
    </row>
    <row r="17" spans="2:12" ht="26" customHeight="1">
      <c r="B17" s="7" t="s">
        <v>24</v>
      </c>
      <c r="C17" s="6">
        <v>800</v>
      </c>
      <c r="D17" s="6">
        <v>800</v>
      </c>
      <c r="E17" s="6"/>
      <c r="F17" s="6"/>
      <c r="G17" s="6"/>
      <c r="H17" s="6"/>
      <c r="I17" s="6"/>
      <c r="J17" s="6"/>
      <c r="K17" s="6"/>
    </row>
    <row r="18" spans="2:12" ht="26" customHeight="1">
      <c r="B18" s="3" t="s">
        <v>25</v>
      </c>
      <c r="C18" s="4">
        <v>3209.4224760000002</v>
      </c>
      <c r="D18" s="4">
        <v>190.48247599999999</v>
      </c>
      <c r="E18" s="4">
        <v>-1826.3335239999999</v>
      </c>
      <c r="F18" s="4">
        <v>-902.69352400000002</v>
      </c>
      <c r="G18" s="4">
        <v>-1128.3735240000001</v>
      </c>
      <c r="H18" s="4">
        <v>-900.23752400000001</v>
      </c>
      <c r="I18" s="4">
        <v>111.946476</v>
      </c>
      <c r="J18" s="4">
        <v>2636.2024759999999</v>
      </c>
      <c r="K18" s="4">
        <v>3209.4224760000002</v>
      </c>
    </row>
    <row r="19" spans="2:12" ht="9.75" customHeight="1">
      <c r="L19" s="1"/>
    </row>
  </sheetData>
  <mergeCells count="2">
    <mergeCell ref="B3:C3"/>
    <mergeCell ref="D3:K3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workbookViewId="0"/>
  </sheetViews>
  <sheetFormatPr defaultColWidth="10" defaultRowHeight="14"/>
  <cols>
    <col min="1" max="1" width="1.5" customWidth="1"/>
    <col min="2" max="2" width="16.4140625" customWidth="1"/>
    <col min="3" max="3" width="9.75" customWidth="1"/>
    <col min="4" max="11" width="8.58203125" customWidth="1"/>
    <col min="12" max="12" width="1.5" customWidth="1"/>
    <col min="13" max="17" width="9.75" customWidth="1"/>
  </cols>
  <sheetData>
    <row r="1" spans="1:11" ht="16.399999999999999" customHeight="1"/>
    <row r="2" spans="1:11" ht="9.75" customHeight="1">
      <c r="A2" s="1"/>
    </row>
    <row r="3" spans="1:11" ht="28.5" customHeight="1">
      <c r="B3" s="11" t="s">
        <v>27</v>
      </c>
      <c r="C3" s="11"/>
      <c r="D3" s="12"/>
      <c r="E3" s="12"/>
      <c r="F3" s="12"/>
      <c r="G3" s="12"/>
      <c r="H3" s="12"/>
      <c r="I3" s="12"/>
      <c r="J3" s="12"/>
      <c r="K3" s="12"/>
    </row>
    <row r="4" spans="1:11" ht="23.25" customHeight="1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26" customHeight="1">
      <c r="B5" s="3" t="s">
        <v>11</v>
      </c>
      <c r="C5" s="4">
        <v>8668.1511339999997</v>
      </c>
      <c r="D5" s="4">
        <v>8668.1511339999997</v>
      </c>
      <c r="E5" s="4">
        <v>8204.1511339999997</v>
      </c>
      <c r="F5" s="4">
        <v>7815.715134</v>
      </c>
      <c r="G5" s="4">
        <v>9250.1151339999997</v>
      </c>
      <c r="H5" s="4">
        <v>9837.715134</v>
      </c>
      <c r="I5" s="4">
        <v>10350.515133999999</v>
      </c>
      <c r="J5" s="4">
        <v>11720.515133999999</v>
      </c>
      <c r="K5" s="4">
        <v>13106.515133999999</v>
      </c>
    </row>
    <row r="6" spans="1:11" ht="26" customHeight="1">
      <c r="B6" s="3" t="s">
        <v>12</v>
      </c>
      <c r="C6" s="4">
        <v>8085.4340000000002</v>
      </c>
      <c r="D6" s="4">
        <v>-464</v>
      </c>
      <c r="E6" s="4">
        <v>611.56399999999996</v>
      </c>
      <c r="F6" s="4">
        <v>1434.4</v>
      </c>
      <c r="G6" s="4">
        <v>1587.6</v>
      </c>
      <c r="H6" s="4">
        <v>512.79999999999995</v>
      </c>
      <c r="I6" s="4">
        <v>1370</v>
      </c>
      <c r="J6" s="4">
        <v>1386</v>
      </c>
      <c r="K6" s="4">
        <v>1647.07</v>
      </c>
    </row>
    <row r="7" spans="1:11" ht="26" customHeight="1">
      <c r="B7" s="5" t="s">
        <v>13</v>
      </c>
      <c r="C7" s="6">
        <v>18421.900000000001</v>
      </c>
      <c r="D7" s="6">
        <v>1610</v>
      </c>
      <c r="E7" s="6">
        <v>2157.4</v>
      </c>
      <c r="F7" s="6">
        <v>3080</v>
      </c>
      <c r="G7" s="6">
        <v>2940</v>
      </c>
      <c r="H7" s="6">
        <v>2240</v>
      </c>
      <c r="I7" s="6">
        <v>2170</v>
      </c>
      <c r="J7" s="6">
        <v>2100</v>
      </c>
      <c r="K7" s="6">
        <v>2124.5</v>
      </c>
    </row>
    <row r="8" spans="1:11" ht="26" customHeight="1">
      <c r="B8" s="5" t="s">
        <v>14</v>
      </c>
      <c r="C8" s="6">
        <v>-7757.4</v>
      </c>
      <c r="D8" s="6">
        <v>-1848.6</v>
      </c>
      <c r="E8" s="6">
        <v>-1243.8</v>
      </c>
      <c r="F8" s="6">
        <v>-1214.4000000000001</v>
      </c>
      <c r="G8" s="6">
        <v>-940.8</v>
      </c>
      <c r="H8" s="6">
        <v>-1413.6</v>
      </c>
      <c r="I8" s="6">
        <v>-496.2</v>
      </c>
      <c r="J8" s="6">
        <v>-420</v>
      </c>
      <c r="K8" s="6">
        <v>-180</v>
      </c>
    </row>
    <row r="9" spans="1:11" ht="26" customHeight="1">
      <c r="B9" s="5" t="s">
        <v>15</v>
      </c>
      <c r="C9" s="6">
        <v>-208</v>
      </c>
      <c r="D9" s="6">
        <v>-26</v>
      </c>
      <c r="E9" s="6">
        <v>-26</v>
      </c>
      <c r="F9" s="6">
        <v>-26</v>
      </c>
      <c r="G9" s="6">
        <v>-26</v>
      </c>
      <c r="H9" s="6">
        <v>-26</v>
      </c>
      <c r="I9" s="6">
        <v>-26</v>
      </c>
      <c r="J9" s="6">
        <v>-26</v>
      </c>
      <c r="K9" s="6">
        <v>-26</v>
      </c>
    </row>
    <row r="10" spans="1:11" ht="26" customHeight="1">
      <c r="B10" s="5" t="s">
        <v>16</v>
      </c>
      <c r="C10" s="6">
        <v>-1657.971</v>
      </c>
      <c r="D10" s="6">
        <v>-144.9</v>
      </c>
      <c r="E10" s="6">
        <v>-194.166</v>
      </c>
      <c r="F10" s="6">
        <v>-277.2</v>
      </c>
      <c r="G10" s="6">
        <v>-264.60000000000002</v>
      </c>
      <c r="H10" s="6">
        <v>-201.6</v>
      </c>
      <c r="I10" s="6">
        <v>-195.3</v>
      </c>
      <c r="J10" s="6">
        <v>-189</v>
      </c>
      <c r="K10" s="6">
        <v>-191.20500000000001</v>
      </c>
    </row>
    <row r="11" spans="1:11" ht="26" customHeight="1">
      <c r="B11" s="5" t="s">
        <v>17</v>
      </c>
      <c r="C11" s="6">
        <v>-552.65700000000004</v>
      </c>
      <c r="D11" s="6">
        <v>-48.3</v>
      </c>
      <c r="E11" s="6">
        <v>-64.721999999999994</v>
      </c>
      <c r="F11" s="6">
        <v>-92.4</v>
      </c>
      <c r="G11" s="6">
        <v>-88.2</v>
      </c>
      <c r="H11" s="6">
        <v>-67.2</v>
      </c>
      <c r="I11" s="6">
        <v>-65.099999999999994</v>
      </c>
      <c r="J11" s="6">
        <v>-63</v>
      </c>
      <c r="K11" s="6">
        <v>-63.734999999999999</v>
      </c>
    </row>
    <row r="12" spans="1:11" ht="26" customHeight="1">
      <c r="B12" s="5" t="s">
        <v>18</v>
      </c>
      <c r="C12" s="6">
        <v>-160.43799999999999</v>
      </c>
      <c r="D12" s="6">
        <v>-6.2</v>
      </c>
      <c r="E12" s="6">
        <v>-17.148</v>
      </c>
      <c r="F12" s="6">
        <v>-35.6</v>
      </c>
      <c r="G12" s="6">
        <v>-32.799999999999997</v>
      </c>
      <c r="H12" s="6">
        <v>-18.8</v>
      </c>
      <c r="I12" s="6">
        <v>-17.399999999999999</v>
      </c>
      <c r="J12" s="6">
        <v>-16</v>
      </c>
      <c r="K12" s="6">
        <v>-16.489999999999998</v>
      </c>
    </row>
    <row r="13" spans="1:11" ht="26" customHeight="1">
      <c r="B13" s="3" t="s">
        <v>19</v>
      </c>
      <c r="C13" s="4">
        <v>-3618</v>
      </c>
      <c r="D13" s="4"/>
      <c r="E13" s="4">
        <v>-1000</v>
      </c>
      <c r="F13" s="4"/>
      <c r="G13" s="4">
        <v>-1000</v>
      </c>
      <c r="H13" s="4"/>
      <c r="I13" s="4"/>
      <c r="J13" s="4"/>
      <c r="K13" s="4">
        <v>-1618</v>
      </c>
    </row>
    <row r="14" spans="1:11" ht="26" customHeight="1">
      <c r="B14" s="5" t="s">
        <v>20</v>
      </c>
      <c r="C14" s="6">
        <v>-3618</v>
      </c>
      <c r="D14" s="6"/>
      <c r="E14" s="6">
        <v>-1000</v>
      </c>
      <c r="F14" s="6"/>
      <c r="G14" s="6">
        <v>-1000</v>
      </c>
      <c r="H14" s="6"/>
      <c r="I14" s="6"/>
      <c r="J14" s="6"/>
      <c r="K14" s="6">
        <v>-1618</v>
      </c>
    </row>
    <row r="15" spans="1:11" ht="26" customHeight="1">
      <c r="B15" s="3" t="s">
        <v>22</v>
      </c>
      <c r="C15" s="4">
        <v>13135.585134000001</v>
      </c>
      <c r="D15" s="4">
        <v>8204.1511339999997</v>
      </c>
      <c r="E15" s="4">
        <v>7815.715134</v>
      </c>
      <c r="F15" s="4">
        <v>9250.1151339999997</v>
      </c>
      <c r="G15" s="4">
        <v>9837.715134</v>
      </c>
      <c r="H15" s="4">
        <v>10350.515133999999</v>
      </c>
      <c r="I15" s="4">
        <v>11720.515133999999</v>
      </c>
      <c r="J15" s="4">
        <v>13106.515133999999</v>
      </c>
      <c r="K15" s="4">
        <v>13135.585134000001</v>
      </c>
    </row>
    <row r="16" spans="1:11" ht="26" customHeight="1">
      <c r="B16" s="7" t="s">
        <v>23</v>
      </c>
      <c r="C16" s="6">
        <v>14175.249086</v>
      </c>
      <c r="D16" s="6">
        <v>9131.6790860000001</v>
      </c>
      <c r="E16" s="6">
        <v>9778.8990859999994</v>
      </c>
      <c r="F16" s="6">
        <v>10702.899085999999</v>
      </c>
      <c r="G16" s="6">
        <v>11584.899085999999</v>
      </c>
      <c r="H16" s="6">
        <v>12256.899085999999</v>
      </c>
      <c r="I16" s="6">
        <v>12907.899085999999</v>
      </c>
      <c r="J16" s="6">
        <v>13537.899085999999</v>
      </c>
      <c r="K16" s="6">
        <v>14175.249086</v>
      </c>
    </row>
    <row r="17" spans="2:12" ht="26" customHeight="1">
      <c r="B17" s="3" t="s">
        <v>25</v>
      </c>
      <c r="C17" s="4">
        <v>-1039.6639520000001</v>
      </c>
      <c r="D17" s="4">
        <v>-927.52795200000003</v>
      </c>
      <c r="E17" s="4">
        <v>-1963.1839520000001</v>
      </c>
      <c r="F17" s="4">
        <v>-1452.783952</v>
      </c>
      <c r="G17" s="4">
        <v>-1747.1839520000001</v>
      </c>
      <c r="H17" s="4">
        <v>-1906.3839519999999</v>
      </c>
      <c r="I17" s="4">
        <v>-1187.3839519999999</v>
      </c>
      <c r="J17" s="4">
        <v>-431.38395200000002</v>
      </c>
      <c r="K17" s="4">
        <v>-1039.6639520000001</v>
      </c>
    </row>
    <row r="18" spans="2:12" ht="9.75" customHeight="1">
      <c r="L18" s="1"/>
    </row>
  </sheetData>
  <mergeCells count="2">
    <mergeCell ref="B3:C3"/>
    <mergeCell ref="D3:K3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workbookViewId="0"/>
  </sheetViews>
  <sheetFormatPr defaultColWidth="10" defaultRowHeight="14"/>
  <cols>
    <col min="1" max="1" width="1.5" customWidth="1"/>
    <col min="2" max="2" width="16.4140625" customWidth="1"/>
    <col min="3" max="3" width="9.75" customWidth="1"/>
    <col min="4" max="11" width="8.58203125" customWidth="1"/>
    <col min="12" max="12" width="1.5" customWidth="1"/>
    <col min="13" max="17" width="9.75" customWidth="1"/>
  </cols>
  <sheetData>
    <row r="1" spans="1:11" ht="16.399999999999999" customHeight="1"/>
    <row r="2" spans="1:11" ht="9.75" customHeight="1">
      <c r="A2" s="1"/>
    </row>
    <row r="3" spans="1:11" ht="31.9" customHeight="1">
      <c r="B3" s="11" t="s">
        <v>28</v>
      </c>
      <c r="C3" s="11"/>
      <c r="D3" s="12"/>
      <c r="E3" s="12"/>
      <c r="F3" s="12"/>
      <c r="G3" s="12"/>
      <c r="H3" s="12"/>
      <c r="I3" s="12"/>
      <c r="J3" s="12"/>
      <c r="K3" s="12"/>
    </row>
    <row r="4" spans="1:11" ht="23.25" customHeight="1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26" customHeight="1">
      <c r="B5" s="3" t="s">
        <v>11</v>
      </c>
      <c r="C5" s="4">
        <v>474.24996800000002</v>
      </c>
      <c r="D5" s="4">
        <v>474.24996800000002</v>
      </c>
      <c r="E5" s="4">
        <v>-626.33403199999998</v>
      </c>
      <c r="F5" s="4">
        <v>-1403.8940319999999</v>
      </c>
      <c r="G5" s="4">
        <v>-1673.6940320000001</v>
      </c>
      <c r="H5" s="4">
        <v>-1990.8940319999999</v>
      </c>
      <c r="I5" s="4">
        <v>-2013.6940320000001</v>
      </c>
      <c r="J5" s="4">
        <v>-1965.6940320000001</v>
      </c>
      <c r="K5" s="4">
        <v>-268.55803200000003</v>
      </c>
    </row>
    <row r="6" spans="1:11" ht="26" customHeight="1">
      <c r="B6" s="3" t="s">
        <v>12</v>
      </c>
      <c r="C6" s="4">
        <v>637.53599999999994</v>
      </c>
      <c r="D6" s="4">
        <v>-800.58399999999995</v>
      </c>
      <c r="E6" s="4">
        <v>-777.56</v>
      </c>
      <c r="F6" s="4">
        <v>-269.8</v>
      </c>
      <c r="G6" s="4">
        <v>-317.2</v>
      </c>
      <c r="H6" s="4">
        <v>-22.8</v>
      </c>
      <c r="I6" s="4">
        <v>48</v>
      </c>
      <c r="J6" s="4">
        <v>1697.136</v>
      </c>
      <c r="K6" s="4">
        <v>1080.3440000000001</v>
      </c>
    </row>
    <row r="7" spans="1:11" ht="26" customHeight="1">
      <c r="B7" s="5" t="s">
        <v>13</v>
      </c>
      <c r="C7" s="6">
        <v>5907.6</v>
      </c>
      <c r="D7" s="6">
        <v>265.60000000000002</v>
      </c>
      <c r="E7" s="6">
        <v>254</v>
      </c>
      <c r="F7" s="6">
        <v>460</v>
      </c>
      <c r="G7" s="6">
        <v>400</v>
      </c>
      <c r="H7" s="6">
        <v>480</v>
      </c>
      <c r="I7" s="6">
        <v>330</v>
      </c>
      <c r="J7" s="6">
        <v>2217.6</v>
      </c>
      <c r="K7" s="6">
        <v>1500.4</v>
      </c>
    </row>
    <row r="8" spans="1:11" ht="26" customHeight="1">
      <c r="B8" s="5" t="s">
        <v>14</v>
      </c>
      <c r="C8" s="6">
        <v>-4443</v>
      </c>
      <c r="D8" s="6">
        <v>-1029</v>
      </c>
      <c r="E8" s="6">
        <v>-996</v>
      </c>
      <c r="F8" s="6">
        <v>-665.4</v>
      </c>
      <c r="G8" s="6">
        <v>-661.2</v>
      </c>
      <c r="H8" s="6">
        <v>-435.6</v>
      </c>
      <c r="I8" s="6">
        <v>-235.8</v>
      </c>
      <c r="J8" s="6">
        <v>-210</v>
      </c>
      <c r="K8" s="6">
        <v>-210</v>
      </c>
    </row>
    <row r="9" spans="1:11" ht="26" customHeight="1">
      <c r="B9" s="5" t="s">
        <v>15</v>
      </c>
      <c r="C9" s="6">
        <v>-16</v>
      </c>
      <c r="D9" s="6">
        <v>-2</v>
      </c>
      <c r="E9" s="6">
        <v>-2</v>
      </c>
      <c r="F9" s="6">
        <v>-2</v>
      </c>
      <c r="G9" s="6">
        <v>-2</v>
      </c>
      <c r="H9" s="6">
        <v>-2</v>
      </c>
      <c r="I9" s="6">
        <v>-2</v>
      </c>
      <c r="J9" s="6">
        <v>-2</v>
      </c>
      <c r="K9" s="6">
        <v>-2</v>
      </c>
    </row>
    <row r="10" spans="1:11" ht="26" customHeight="1">
      <c r="B10" s="5" t="s">
        <v>16</v>
      </c>
      <c r="C10" s="6">
        <v>-531.68399999999997</v>
      </c>
      <c r="D10" s="6">
        <v>-23.904</v>
      </c>
      <c r="E10" s="6">
        <v>-22.86</v>
      </c>
      <c r="F10" s="6">
        <v>-41.4</v>
      </c>
      <c r="G10" s="6">
        <v>-36</v>
      </c>
      <c r="H10" s="6">
        <v>-43.2</v>
      </c>
      <c r="I10" s="6">
        <v>-29.7</v>
      </c>
      <c r="J10" s="6">
        <v>-199.584</v>
      </c>
      <c r="K10" s="6">
        <v>-135.036</v>
      </c>
    </row>
    <row r="11" spans="1:11" ht="26" customHeight="1">
      <c r="B11" s="5" t="s">
        <v>17</v>
      </c>
      <c r="C11" s="6">
        <v>-177.22800000000001</v>
      </c>
      <c r="D11" s="6">
        <v>-7.968</v>
      </c>
      <c r="E11" s="6">
        <v>-7.62</v>
      </c>
      <c r="F11" s="6">
        <v>-13.8</v>
      </c>
      <c r="G11" s="6">
        <v>-12</v>
      </c>
      <c r="H11" s="6">
        <v>-14.4</v>
      </c>
      <c r="I11" s="6">
        <v>-9.9</v>
      </c>
      <c r="J11" s="6">
        <v>-66.528000000000006</v>
      </c>
      <c r="K11" s="6">
        <v>-45.012</v>
      </c>
    </row>
    <row r="12" spans="1:11" ht="26" customHeight="1">
      <c r="B12" s="5" t="s">
        <v>18</v>
      </c>
      <c r="C12" s="6">
        <v>-102.152</v>
      </c>
      <c r="D12" s="6">
        <v>-3.3119999999999998</v>
      </c>
      <c r="E12" s="6">
        <v>-3.08</v>
      </c>
      <c r="F12" s="6">
        <v>-7.2</v>
      </c>
      <c r="G12" s="6">
        <v>-6</v>
      </c>
      <c r="H12" s="6">
        <v>-7.6</v>
      </c>
      <c r="I12" s="6">
        <v>-4.5999999999999996</v>
      </c>
      <c r="J12" s="6">
        <v>-42.351999999999997</v>
      </c>
      <c r="K12" s="6">
        <v>-28.007999999999999</v>
      </c>
    </row>
    <row r="13" spans="1:11" ht="26" customHeight="1">
      <c r="B13" s="3" t="s">
        <v>19</v>
      </c>
      <c r="C13" s="4">
        <v>-300</v>
      </c>
      <c r="D13" s="4">
        <v>-300</v>
      </c>
      <c r="E13" s="4"/>
      <c r="F13" s="4"/>
      <c r="G13" s="4"/>
      <c r="H13" s="4"/>
      <c r="I13" s="4"/>
      <c r="J13" s="4"/>
      <c r="K13" s="4"/>
    </row>
    <row r="14" spans="1:11" ht="26" customHeight="1">
      <c r="B14" s="5" t="s">
        <v>20</v>
      </c>
      <c r="C14" s="6">
        <v>-300</v>
      </c>
      <c r="D14" s="6">
        <v>-300</v>
      </c>
      <c r="E14" s="6"/>
      <c r="F14" s="6"/>
      <c r="G14" s="6"/>
      <c r="H14" s="6"/>
      <c r="I14" s="6"/>
      <c r="J14" s="6"/>
      <c r="K14" s="6"/>
    </row>
    <row r="15" spans="1:11" ht="26" customHeight="1">
      <c r="B15" s="3" t="s">
        <v>22</v>
      </c>
      <c r="C15" s="4">
        <v>811.78596800000003</v>
      </c>
      <c r="D15" s="4">
        <v>-626.33403199999998</v>
      </c>
      <c r="E15" s="4">
        <v>-1403.8940319999999</v>
      </c>
      <c r="F15" s="4">
        <v>-1673.6940320000001</v>
      </c>
      <c r="G15" s="4">
        <v>-1990.8940319999999</v>
      </c>
      <c r="H15" s="4">
        <v>-2013.6940320000001</v>
      </c>
      <c r="I15" s="4">
        <v>-1965.6940320000001</v>
      </c>
      <c r="J15" s="4">
        <v>-268.55803200000003</v>
      </c>
      <c r="K15" s="4">
        <v>811.78596800000003</v>
      </c>
    </row>
    <row r="16" spans="1:11" ht="26" customHeight="1">
      <c r="B16" s="7" t="s">
        <v>23</v>
      </c>
      <c r="C16" s="6">
        <v>158.62644900000001</v>
      </c>
      <c r="D16" s="6">
        <v>158.62644900000001</v>
      </c>
      <c r="E16" s="6">
        <v>158.62644900000001</v>
      </c>
      <c r="F16" s="6">
        <v>158.62644900000001</v>
      </c>
      <c r="G16" s="6">
        <v>158.62644900000001</v>
      </c>
      <c r="H16" s="6">
        <v>158.62644900000001</v>
      </c>
      <c r="I16" s="6">
        <v>158.62644900000001</v>
      </c>
      <c r="J16" s="6">
        <v>158.62644900000001</v>
      </c>
      <c r="K16" s="6">
        <v>158.62644900000001</v>
      </c>
    </row>
    <row r="17" spans="2:12" ht="26" customHeight="1">
      <c r="B17" s="3" t="s">
        <v>25</v>
      </c>
      <c r="C17" s="4">
        <v>653.15951900000005</v>
      </c>
      <c r="D17" s="4">
        <v>-784.96048099999996</v>
      </c>
      <c r="E17" s="4">
        <v>-1562.520481</v>
      </c>
      <c r="F17" s="4">
        <v>-1832.320481</v>
      </c>
      <c r="G17" s="4">
        <v>-2149.520481</v>
      </c>
      <c r="H17" s="4">
        <v>-2172.3204810000002</v>
      </c>
      <c r="I17" s="4">
        <v>-2124.3204810000002</v>
      </c>
      <c r="J17" s="4">
        <v>-427.18448100000001</v>
      </c>
      <c r="K17" s="4">
        <v>653.15951900000005</v>
      </c>
    </row>
    <row r="18" spans="2:12" ht="9.75" customHeight="1">
      <c r="L18" s="1"/>
    </row>
  </sheetData>
  <mergeCells count="2">
    <mergeCell ref="B3:C3"/>
    <mergeCell ref="D3:K3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"/>
  <sheetViews>
    <sheetView workbookViewId="0"/>
  </sheetViews>
  <sheetFormatPr defaultColWidth="10" defaultRowHeight="14"/>
  <cols>
    <col min="1" max="1" width="1.5" customWidth="1"/>
    <col min="2" max="2" width="16.4140625" customWidth="1"/>
    <col min="3" max="3" width="9.75" customWidth="1"/>
    <col min="4" max="11" width="8.58203125" customWidth="1"/>
    <col min="12" max="12" width="1.5" customWidth="1"/>
    <col min="13" max="17" width="9.75" customWidth="1"/>
  </cols>
  <sheetData>
    <row r="1" spans="1:11" ht="16.399999999999999" customHeight="1"/>
    <row r="2" spans="1:11" ht="9.75" customHeight="1">
      <c r="A2" s="1"/>
    </row>
    <row r="3" spans="1:11" ht="31" customHeight="1">
      <c r="B3" s="11" t="s">
        <v>29</v>
      </c>
      <c r="C3" s="11"/>
      <c r="D3" s="12"/>
      <c r="E3" s="12"/>
      <c r="F3" s="12"/>
      <c r="G3" s="12"/>
      <c r="H3" s="12"/>
      <c r="I3" s="12"/>
      <c r="J3" s="12"/>
      <c r="K3" s="12"/>
    </row>
    <row r="4" spans="1:11" ht="23.25" customHeight="1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26" customHeight="1">
      <c r="B5" s="3" t="s">
        <v>11</v>
      </c>
      <c r="C5" s="4">
        <v>3322.2948470000001</v>
      </c>
      <c r="D5" s="4">
        <v>3322.2948470000001</v>
      </c>
      <c r="E5" s="4">
        <v>2939.2388470000001</v>
      </c>
      <c r="F5" s="4">
        <v>3102.1988470000001</v>
      </c>
      <c r="G5" s="4">
        <v>3359.358847</v>
      </c>
      <c r="H5" s="4">
        <v>3523.5188469999998</v>
      </c>
      <c r="I5" s="4">
        <v>3704.3348470000001</v>
      </c>
      <c r="J5" s="4">
        <v>3732.2948470000001</v>
      </c>
      <c r="K5" s="4">
        <v>3688.7348470000002</v>
      </c>
    </row>
    <row r="6" spans="1:11" ht="26" customHeight="1">
      <c r="B6" s="3" t="s">
        <v>12</v>
      </c>
      <c r="C6" s="4">
        <v>780.26400000000001</v>
      </c>
      <c r="D6" s="4">
        <v>16.943999999999999</v>
      </c>
      <c r="E6" s="4">
        <v>162.96</v>
      </c>
      <c r="F6" s="4">
        <v>257.16000000000003</v>
      </c>
      <c r="G6" s="4">
        <v>164.16</v>
      </c>
      <c r="H6" s="4">
        <v>180.816</v>
      </c>
      <c r="I6" s="4">
        <v>27.96</v>
      </c>
      <c r="J6" s="4">
        <v>-43.56</v>
      </c>
      <c r="K6" s="4">
        <v>13.824</v>
      </c>
    </row>
    <row r="7" spans="1:11" ht="26" customHeight="1">
      <c r="B7" s="5" t="s">
        <v>13</v>
      </c>
      <c r="C7" s="6">
        <v>2370.3000000000002</v>
      </c>
      <c r="D7" s="6">
        <v>396.3</v>
      </c>
      <c r="E7" s="6">
        <v>387</v>
      </c>
      <c r="F7" s="6">
        <v>447</v>
      </c>
      <c r="G7" s="6">
        <v>372</v>
      </c>
      <c r="H7" s="6">
        <v>395.7</v>
      </c>
      <c r="I7" s="6">
        <v>222</v>
      </c>
      <c r="J7" s="6">
        <v>100.5</v>
      </c>
      <c r="K7" s="6">
        <v>49.8</v>
      </c>
    </row>
    <row r="8" spans="1:11" ht="26" customHeight="1">
      <c r="B8" s="5" t="s">
        <v>14</v>
      </c>
      <c r="C8" s="6">
        <v>-1065.5999999999999</v>
      </c>
      <c r="D8" s="6">
        <v>-301.8</v>
      </c>
      <c r="E8" s="6">
        <v>-147.6</v>
      </c>
      <c r="F8" s="6">
        <v>-106.2</v>
      </c>
      <c r="G8" s="6">
        <v>-133.19999999999999</v>
      </c>
      <c r="H8" s="6">
        <v>-137.4</v>
      </c>
      <c r="I8" s="6">
        <v>-137.4</v>
      </c>
      <c r="J8" s="6">
        <v>-102</v>
      </c>
      <c r="K8" s="6"/>
    </row>
    <row r="9" spans="1:11" ht="26" customHeight="1">
      <c r="B9" s="5" t="s">
        <v>15</v>
      </c>
      <c r="C9" s="6">
        <v>-240</v>
      </c>
      <c r="D9" s="6">
        <v>-30</v>
      </c>
      <c r="E9" s="6">
        <v>-30</v>
      </c>
      <c r="F9" s="6">
        <v>-30</v>
      </c>
      <c r="G9" s="6">
        <v>-30</v>
      </c>
      <c r="H9" s="6">
        <v>-30</v>
      </c>
      <c r="I9" s="6">
        <v>-30</v>
      </c>
      <c r="J9" s="6">
        <v>-30</v>
      </c>
      <c r="K9" s="6">
        <v>-30</v>
      </c>
    </row>
    <row r="10" spans="1:11" ht="26" customHeight="1">
      <c r="B10" s="5" t="s">
        <v>16</v>
      </c>
      <c r="C10" s="6">
        <v>-213.327</v>
      </c>
      <c r="D10" s="6">
        <v>-35.667000000000002</v>
      </c>
      <c r="E10" s="6">
        <v>-34.83</v>
      </c>
      <c r="F10" s="6">
        <v>-40.229999999999997</v>
      </c>
      <c r="G10" s="6">
        <v>-33.479999999999997</v>
      </c>
      <c r="H10" s="6">
        <v>-35.613</v>
      </c>
      <c r="I10" s="6">
        <v>-19.98</v>
      </c>
      <c r="J10" s="6">
        <v>-9.0449999999999999</v>
      </c>
      <c r="K10" s="6">
        <v>-4.4820000000000002</v>
      </c>
    </row>
    <row r="11" spans="1:11" ht="26" customHeight="1">
      <c r="B11" s="5" t="s">
        <v>17</v>
      </c>
      <c r="C11" s="6">
        <v>-71.108999999999995</v>
      </c>
      <c r="D11" s="6">
        <v>-11.888999999999999</v>
      </c>
      <c r="E11" s="6">
        <v>-11.61</v>
      </c>
      <c r="F11" s="6">
        <v>-13.41</v>
      </c>
      <c r="G11" s="6">
        <v>-11.16</v>
      </c>
      <c r="H11" s="6">
        <v>-11.871</v>
      </c>
      <c r="I11" s="6">
        <v>-6.66</v>
      </c>
      <c r="J11" s="6">
        <v>-3.0150000000000001</v>
      </c>
      <c r="K11" s="6">
        <v>-1.494</v>
      </c>
    </row>
    <row r="12" spans="1:11" ht="26" customHeight="1">
      <c r="B12" s="3" t="s">
        <v>19</v>
      </c>
      <c r="C12" s="4">
        <v>-400</v>
      </c>
      <c r="D12" s="4">
        <v>-400</v>
      </c>
      <c r="E12" s="4"/>
      <c r="F12" s="4"/>
      <c r="G12" s="4"/>
      <c r="H12" s="4"/>
      <c r="I12" s="4"/>
      <c r="J12" s="4"/>
      <c r="K12" s="4"/>
    </row>
    <row r="13" spans="1:11" ht="26" customHeight="1">
      <c r="B13" s="5" t="s">
        <v>20</v>
      </c>
      <c r="C13" s="6">
        <v>-400</v>
      </c>
      <c r="D13" s="6">
        <v>-400</v>
      </c>
      <c r="E13" s="6"/>
      <c r="F13" s="6"/>
      <c r="G13" s="6"/>
      <c r="H13" s="6"/>
      <c r="I13" s="6"/>
      <c r="J13" s="6"/>
      <c r="K13" s="6"/>
    </row>
    <row r="14" spans="1:11" ht="26" customHeight="1">
      <c r="B14" s="3" t="s">
        <v>22</v>
      </c>
      <c r="C14" s="4">
        <v>3702.5588469999998</v>
      </c>
      <c r="D14" s="4">
        <v>2939.2388470000001</v>
      </c>
      <c r="E14" s="4">
        <v>3102.1988470000001</v>
      </c>
      <c r="F14" s="4">
        <v>3359.358847</v>
      </c>
      <c r="G14" s="4">
        <v>3523.5188469999998</v>
      </c>
      <c r="H14" s="4">
        <v>3704.3348470000001</v>
      </c>
      <c r="I14" s="4">
        <v>3732.2948470000001</v>
      </c>
      <c r="J14" s="4">
        <v>3688.7348470000002</v>
      </c>
      <c r="K14" s="4">
        <v>3702.5588469999998</v>
      </c>
    </row>
    <row r="15" spans="1:11" ht="26" customHeight="1">
      <c r="B15" s="7" t="s">
        <v>23</v>
      </c>
      <c r="C15" s="6">
        <v>2244.7904629999998</v>
      </c>
      <c r="D15" s="6">
        <v>2244.7904629999998</v>
      </c>
      <c r="E15" s="6">
        <v>2244.7904629999998</v>
      </c>
      <c r="F15" s="6">
        <v>2244.7904629999998</v>
      </c>
      <c r="G15" s="6">
        <v>2244.7904629999998</v>
      </c>
      <c r="H15" s="6">
        <v>2244.7904629999998</v>
      </c>
      <c r="I15" s="6">
        <v>2244.7904629999998</v>
      </c>
      <c r="J15" s="6">
        <v>2244.7904629999998</v>
      </c>
      <c r="K15" s="6">
        <v>2244.7904629999998</v>
      </c>
    </row>
    <row r="16" spans="1:11" ht="26" customHeight="1">
      <c r="B16" s="7" t="s">
        <v>24</v>
      </c>
      <c r="C16" s="6">
        <v>800</v>
      </c>
      <c r="D16" s="6">
        <v>800</v>
      </c>
      <c r="E16" s="6"/>
      <c r="F16" s="6"/>
      <c r="G16" s="6"/>
      <c r="H16" s="6"/>
      <c r="I16" s="6"/>
      <c r="J16" s="6"/>
      <c r="K16" s="6"/>
    </row>
    <row r="17" spans="2:12" ht="26" customHeight="1">
      <c r="B17" s="3" t="s">
        <v>25</v>
      </c>
      <c r="C17" s="4">
        <v>1457.768384</v>
      </c>
      <c r="D17" s="4">
        <v>1494.448384</v>
      </c>
      <c r="E17" s="4">
        <v>857.40838399999996</v>
      </c>
      <c r="F17" s="4">
        <v>1114.5683839999999</v>
      </c>
      <c r="G17" s="4">
        <v>1278.728384</v>
      </c>
      <c r="H17" s="4">
        <v>1459.544384</v>
      </c>
      <c r="I17" s="4">
        <v>1487.5043840000001</v>
      </c>
      <c r="J17" s="4">
        <v>1443.9443839999999</v>
      </c>
      <c r="K17" s="4">
        <v>1457.768384</v>
      </c>
    </row>
    <row r="18" spans="2:12" ht="9.75" customHeight="1">
      <c r="L18" s="1"/>
    </row>
  </sheetData>
  <mergeCells count="2">
    <mergeCell ref="B3:C3"/>
    <mergeCell ref="D3:K3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7"/>
  <sheetViews>
    <sheetView workbookViewId="0"/>
  </sheetViews>
  <sheetFormatPr defaultColWidth="10" defaultRowHeight="14"/>
  <cols>
    <col min="1" max="1" width="1.5" customWidth="1"/>
    <col min="2" max="2" width="16.4140625" customWidth="1"/>
    <col min="3" max="3" width="9.75" customWidth="1"/>
    <col min="4" max="11" width="8.58203125" customWidth="1"/>
    <col min="12" max="12" width="1.5" customWidth="1"/>
    <col min="13" max="17" width="9.75" customWidth="1"/>
  </cols>
  <sheetData>
    <row r="1" spans="1:11" ht="16.399999999999999" customHeight="1"/>
    <row r="2" spans="1:11" ht="9.75" customHeight="1">
      <c r="A2" s="1"/>
    </row>
    <row r="3" spans="1:11" ht="31.9" customHeight="1">
      <c r="B3" s="11" t="s">
        <v>30</v>
      </c>
      <c r="C3" s="11"/>
      <c r="D3" s="12"/>
      <c r="E3" s="12"/>
      <c r="F3" s="12"/>
      <c r="G3" s="12"/>
      <c r="H3" s="12"/>
      <c r="I3" s="12"/>
      <c r="J3" s="12"/>
      <c r="K3" s="12"/>
    </row>
    <row r="4" spans="1:11" ht="23.25" customHeight="1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ht="26" customHeight="1">
      <c r="B5" s="3" t="s">
        <v>11</v>
      </c>
      <c r="C5" s="4">
        <v>349.117301</v>
      </c>
      <c r="D5" s="4">
        <v>349.117301</v>
      </c>
      <c r="E5" s="4">
        <v>521.069301</v>
      </c>
      <c r="F5" s="4">
        <v>954.50930100000005</v>
      </c>
      <c r="G5" s="4">
        <v>1380.3893009999999</v>
      </c>
      <c r="H5" s="4">
        <v>1602.1493009999999</v>
      </c>
      <c r="I5" s="4">
        <v>1831.4693010000001</v>
      </c>
      <c r="J5" s="4">
        <v>2048.6933009999998</v>
      </c>
      <c r="K5" s="4">
        <v>2163.3733010000001</v>
      </c>
    </row>
    <row r="6" spans="1:11" ht="26" customHeight="1">
      <c r="B6" s="3" t="s">
        <v>12</v>
      </c>
      <c r="C6" s="4">
        <v>2101.5880000000002</v>
      </c>
      <c r="D6" s="4">
        <v>371.952</v>
      </c>
      <c r="E6" s="4">
        <v>433.44</v>
      </c>
      <c r="F6" s="4">
        <v>425.88</v>
      </c>
      <c r="G6" s="4">
        <v>221.76</v>
      </c>
      <c r="H6" s="4">
        <v>229.32</v>
      </c>
      <c r="I6" s="4">
        <v>217.22399999999999</v>
      </c>
      <c r="J6" s="4">
        <v>114.68</v>
      </c>
      <c r="K6" s="4">
        <v>87.331999999999994</v>
      </c>
    </row>
    <row r="7" spans="1:11" ht="26" customHeight="1">
      <c r="B7" s="5" t="s">
        <v>13</v>
      </c>
      <c r="C7" s="6">
        <v>2505.6</v>
      </c>
      <c r="D7" s="6">
        <v>442.8</v>
      </c>
      <c r="E7" s="6">
        <v>516</v>
      </c>
      <c r="F7" s="6">
        <v>507</v>
      </c>
      <c r="G7" s="6">
        <v>264</v>
      </c>
      <c r="H7" s="6">
        <v>273</v>
      </c>
      <c r="I7" s="6">
        <v>258.60000000000002</v>
      </c>
      <c r="J7" s="6">
        <v>138</v>
      </c>
      <c r="K7" s="6">
        <v>106.2</v>
      </c>
    </row>
    <row r="8" spans="1:11" ht="26" customHeight="1">
      <c r="B8" s="5" t="s">
        <v>15</v>
      </c>
      <c r="C8" s="6">
        <v>-32</v>
      </c>
      <c r="D8" s="6">
        <v>-4</v>
      </c>
      <c r="E8" s="6">
        <v>-4</v>
      </c>
      <c r="F8" s="6">
        <v>-4</v>
      </c>
      <c r="G8" s="6">
        <v>-4</v>
      </c>
      <c r="H8" s="6">
        <v>-4</v>
      </c>
      <c r="I8" s="6">
        <v>-4</v>
      </c>
      <c r="J8" s="6">
        <v>-4</v>
      </c>
      <c r="K8" s="6">
        <v>-4</v>
      </c>
    </row>
    <row r="9" spans="1:11" ht="26" customHeight="1">
      <c r="B9" s="5" t="s">
        <v>16</v>
      </c>
      <c r="C9" s="6">
        <v>-225.50399999999999</v>
      </c>
      <c r="D9" s="6">
        <v>-39.851999999999997</v>
      </c>
      <c r="E9" s="6">
        <v>-46.44</v>
      </c>
      <c r="F9" s="6">
        <v>-45.63</v>
      </c>
      <c r="G9" s="6">
        <v>-23.76</v>
      </c>
      <c r="H9" s="6">
        <v>-24.57</v>
      </c>
      <c r="I9" s="6">
        <v>-23.274000000000001</v>
      </c>
      <c r="J9" s="6">
        <v>-12.42</v>
      </c>
      <c r="K9" s="6">
        <v>-9.5579999999999998</v>
      </c>
    </row>
    <row r="10" spans="1:11" ht="26" customHeight="1">
      <c r="B10" s="5" t="s">
        <v>17</v>
      </c>
      <c r="C10" s="6">
        <v>-125.28</v>
      </c>
      <c r="D10" s="6">
        <v>-22.14</v>
      </c>
      <c r="E10" s="6">
        <v>-25.8</v>
      </c>
      <c r="F10" s="6">
        <v>-25.35</v>
      </c>
      <c r="G10" s="6">
        <v>-13.2</v>
      </c>
      <c r="H10" s="6">
        <v>-13.65</v>
      </c>
      <c r="I10" s="6">
        <v>-12.93</v>
      </c>
      <c r="J10" s="6">
        <v>-6.9</v>
      </c>
      <c r="K10" s="6">
        <v>-5.31</v>
      </c>
    </row>
    <row r="11" spans="1:11" ht="26" customHeight="1">
      <c r="B11" s="5" t="s">
        <v>18</v>
      </c>
      <c r="C11" s="6">
        <v>-21.228000000000002</v>
      </c>
      <c r="D11" s="6">
        <v>-4.8559999999999999</v>
      </c>
      <c r="E11" s="6">
        <v>-6.32</v>
      </c>
      <c r="F11" s="6">
        <v>-6.14</v>
      </c>
      <c r="G11" s="6">
        <v>-1.28</v>
      </c>
      <c r="H11" s="6">
        <v>-1.46</v>
      </c>
      <c r="I11" s="6">
        <v>-1.1719999999999999</v>
      </c>
      <c r="J11" s="6"/>
      <c r="K11" s="6"/>
    </row>
    <row r="12" spans="1:11" ht="26" customHeight="1">
      <c r="B12" s="3" t="s">
        <v>19</v>
      </c>
      <c r="C12" s="4">
        <v>-200</v>
      </c>
      <c r="D12" s="4">
        <v>-200</v>
      </c>
      <c r="E12" s="4"/>
      <c r="F12" s="4"/>
      <c r="G12" s="4"/>
      <c r="H12" s="4"/>
      <c r="I12" s="4"/>
      <c r="J12" s="4"/>
      <c r="K12" s="4"/>
    </row>
    <row r="13" spans="1:11" ht="26" customHeight="1">
      <c r="B13" s="5" t="s">
        <v>20</v>
      </c>
      <c r="C13" s="6">
        <v>-200</v>
      </c>
      <c r="D13" s="6">
        <v>-200</v>
      </c>
      <c r="E13" s="6"/>
      <c r="F13" s="6"/>
      <c r="G13" s="6"/>
      <c r="H13" s="6"/>
      <c r="I13" s="6"/>
      <c r="J13" s="6"/>
      <c r="K13" s="6"/>
    </row>
    <row r="14" spans="1:11" ht="26" customHeight="1">
      <c r="B14" s="3" t="s">
        <v>22</v>
      </c>
      <c r="C14" s="4">
        <v>2250.705301</v>
      </c>
      <c r="D14" s="4">
        <v>521.069301</v>
      </c>
      <c r="E14" s="4">
        <v>954.50930100000005</v>
      </c>
      <c r="F14" s="4">
        <v>1380.3893009999999</v>
      </c>
      <c r="G14" s="4">
        <v>1602.1493009999999</v>
      </c>
      <c r="H14" s="4">
        <v>1831.4693010000001</v>
      </c>
      <c r="I14" s="4">
        <v>2048.6933009999998</v>
      </c>
      <c r="J14" s="4">
        <v>2163.3733010000001</v>
      </c>
      <c r="K14" s="4">
        <v>2250.705301</v>
      </c>
    </row>
    <row r="15" spans="1:11" ht="26" customHeight="1">
      <c r="B15" s="7" t="s">
        <v>23</v>
      </c>
      <c r="C15" s="6">
        <v>112.54677599999999</v>
      </c>
      <c r="D15" s="6">
        <v>112.54677599999999</v>
      </c>
      <c r="E15" s="6">
        <v>112.54677599999999</v>
      </c>
      <c r="F15" s="6">
        <v>112.54677599999999</v>
      </c>
      <c r="G15" s="6">
        <v>112.54677599999999</v>
      </c>
      <c r="H15" s="6">
        <v>112.54677599999999</v>
      </c>
      <c r="I15" s="6">
        <v>112.54677599999999</v>
      </c>
      <c r="J15" s="6">
        <v>112.54677599999999</v>
      </c>
      <c r="K15" s="6">
        <v>112.54677599999999</v>
      </c>
    </row>
    <row r="16" spans="1:11" ht="26" customHeight="1">
      <c r="B16" s="3" t="s">
        <v>25</v>
      </c>
      <c r="C16" s="4">
        <v>2138.1585249999998</v>
      </c>
      <c r="D16" s="4">
        <v>408.52252499999997</v>
      </c>
      <c r="E16" s="4">
        <v>841.96252500000003</v>
      </c>
      <c r="F16" s="4">
        <v>1267.842525</v>
      </c>
      <c r="G16" s="4">
        <v>1489.602525</v>
      </c>
      <c r="H16" s="4">
        <v>1718.922525</v>
      </c>
      <c r="I16" s="4">
        <v>1936.1465250000001</v>
      </c>
      <c r="J16" s="4">
        <v>2050.8265249999999</v>
      </c>
      <c r="K16" s="4">
        <v>2138.1585249999998</v>
      </c>
    </row>
    <row r="17" spans="12:12" ht="9.75" customHeight="1">
      <c r="L17" s="1"/>
    </row>
  </sheetData>
  <mergeCells count="2">
    <mergeCell ref="B3:C3"/>
    <mergeCell ref="D3:K3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5"/>
  <sheetViews>
    <sheetView workbookViewId="0"/>
  </sheetViews>
  <sheetFormatPr defaultColWidth="10" defaultRowHeight="14"/>
  <cols>
    <col min="1" max="1" width="1.5" customWidth="1"/>
    <col min="2" max="2" width="16.4140625" customWidth="1"/>
    <col min="3" max="3" width="9.75" customWidth="1"/>
    <col min="4" max="11" width="8.58203125" customWidth="1"/>
    <col min="12" max="12" width="1.5" customWidth="1"/>
    <col min="13" max="17" width="9.75" customWidth="1"/>
  </cols>
  <sheetData>
    <row r="1" spans="1:12" ht="16.399999999999999" customHeight="1"/>
    <row r="2" spans="1:12" ht="9.75" customHeight="1">
      <c r="A2" s="1"/>
    </row>
    <row r="3" spans="1:12" ht="30.15" customHeight="1">
      <c r="B3" s="11" t="s">
        <v>31</v>
      </c>
      <c r="C3" s="11"/>
      <c r="D3" s="12"/>
      <c r="E3" s="12"/>
      <c r="F3" s="12"/>
      <c r="G3" s="12"/>
      <c r="H3" s="12"/>
      <c r="I3" s="12"/>
      <c r="J3" s="12"/>
      <c r="K3" s="12"/>
    </row>
    <row r="4" spans="1:12" ht="23.25" customHeight="1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2" ht="26" customHeight="1">
      <c r="B5" s="3" t="s">
        <v>11</v>
      </c>
      <c r="C5" s="4">
        <v>4578.0119080000004</v>
      </c>
      <c r="D5" s="4">
        <v>4578.0119080000004</v>
      </c>
      <c r="E5" s="4">
        <v>4485.0403329999999</v>
      </c>
      <c r="F5" s="4">
        <v>3227.5127809999999</v>
      </c>
      <c r="G5" s="4">
        <v>3163.412781</v>
      </c>
      <c r="H5" s="4">
        <v>-1852.3971280000001</v>
      </c>
      <c r="I5" s="4">
        <v>-3024.70487</v>
      </c>
      <c r="J5" s="4">
        <v>-7346.7048699999996</v>
      </c>
      <c r="K5" s="4">
        <v>-7522.5147790000001</v>
      </c>
    </row>
    <row r="6" spans="1:12" ht="26" customHeight="1">
      <c r="B6" s="3" t="s">
        <v>12</v>
      </c>
      <c r="C6" s="4">
        <v>744.32</v>
      </c>
      <c r="D6" s="4">
        <v>89.28</v>
      </c>
      <c r="E6" s="4">
        <v>187.04</v>
      </c>
      <c r="F6" s="4">
        <v>78</v>
      </c>
      <c r="G6" s="4">
        <v>78</v>
      </c>
      <c r="H6" s="4">
        <v>78</v>
      </c>
      <c r="I6" s="4">
        <v>78</v>
      </c>
      <c r="J6" s="4">
        <v>78</v>
      </c>
      <c r="K6" s="4">
        <v>78</v>
      </c>
    </row>
    <row r="7" spans="1:12" ht="26" customHeight="1">
      <c r="B7" s="5" t="s">
        <v>13</v>
      </c>
      <c r="C7" s="6">
        <v>928</v>
      </c>
      <c r="D7" s="6">
        <v>112</v>
      </c>
      <c r="E7" s="6">
        <v>216</v>
      </c>
      <c r="F7" s="6">
        <v>100</v>
      </c>
      <c r="G7" s="6">
        <v>100</v>
      </c>
      <c r="H7" s="6">
        <v>100</v>
      </c>
      <c r="I7" s="6">
        <v>100</v>
      </c>
      <c r="J7" s="6">
        <v>100</v>
      </c>
      <c r="K7" s="6">
        <v>100</v>
      </c>
    </row>
    <row r="8" spans="1:12" ht="26" customHeight="1">
      <c r="B8" s="5" t="s">
        <v>15</v>
      </c>
      <c r="C8" s="6">
        <v>-128</v>
      </c>
      <c r="D8" s="6">
        <v>-16</v>
      </c>
      <c r="E8" s="6">
        <v>-16</v>
      </c>
      <c r="F8" s="6">
        <v>-16</v>
      </c>
      <c r="G8" s="6">
        <v>-16</v>
      </c>
      <c r="H8" s="6">
        <v>-16</v>
      </c>
      <c r="I8" s="6">
        <v>-16</v>
      </c>
      <c r="J8" s="6">
        <v>-16</v>
      </c>
      <c r="K8" s="6">
        <v>-16</v>
      </c>
    </row>
    <row r="9" spans="1:12" ht="26" customHeight="1">
      <c r="B9" s="5" t="s">
        <v>16</v>
      </c>
      <c r="C9" s="6">
        <v>-55.68</v>
      </c>
      <c r="D9" s="6">
        <v>-6.72</v>
      </c>
      <c r="E9" s="6">
        <v>-12.96</v>
      </c>
      <c r="F9" s="6">
        <v>-6</v>
      </c>
      <c r="G9" s="6">
        <v>-6</v>
      </c>
      <c r="H9" s="6">
        <v>-6</v>
      </c>
      <c r="I9" s="6">
        <v>-6</v>
      </c>
      <c r="J9" s="6">
        <v>-6</v>
      </c>
      <c r="K9" s="6">
        <v>-6</v>
      </c>
    </row>
    <row r="10" spans="1:12" ht="26" customHeight="1">
      <c r="B10" s="3" t="s">
        <v>19</v>
      </c>
      <c r="C10" s="4">
        <v>-15834.324879</v>
      </c>
      <c r="D10" s="4">
        <v>-182.251575</v>
      </c>
      <c r="E10" s="4">
        <v>-1444.567552</v>
      </c>
      <c r="F10" s="4">
        <v>-142.1</v>
      </c>
      <c r="G10" s="4">
        <v>-5093.8099089999996</v>
      </c>
      <c r="H10" s="4">
        <v>-1250.307742</v>
      </c>
      <c r="I10" s="4">
        <v>-4400</v>
      </c>
      <c r="J10" s="4">
        <v>-253.809909</v>
      </c>
      <c r="K10" s="4">
        <v>-3067.478192</v>
      </c>
    </row>
    <row r="11" spans="1:12" ht="26" customHeight="1">
      <c r="B11" s="5" t="s">
        <v>21</v>
      </c>
      <c r="C11" s="6">
        <v>-15834.324879</v>
      </c>
      <c r="D11" s="6">
        <v>-182.251575</v>
      </c>
      <c r="E11" s="6">
        <v>-1444.567552</v>
      </c>
      <c r="F11" s="6">
        <v>-142.1</v>
      </c>
      <c r="G11" s="6">
        <v>-5093.8099089999996</v>
      </c>
      <c r="H11" s="6">
        <v>-1250.307742</v>
      </c>
      <c r="I11" s="6">
        <v>-4400</v>
      </c>
      <c r="J11" s="6">
        <v>-253.809909</v>
      </c>
      <c r="K11" s="6">
        <v>-3067.478192</v>
      </c>
    </row>
    <row r="12" spans="1:12" ht="26" customHeight="1">
      <c r="B12" s="3" t="s">
        <v>22</v>
      </c>
      <c r="C12" s="4">
        <v>-10511.992971</v>
      </c>
      <c r="D12" s="4">
        <v>4485.0403329999999</v>
      </c>
      <c r="E12" s="4">
        <v>3227.5127809999999</v>
      </c>
      <c r="F12" s="4">
        <v>3163.412781</v>
      </c>
      <c r="G12" s="4">
        <v>-1852.3971280000001</v>
      </c>
      <c r="H12" s="4">
        <v>-3024.70487</v>
      </c>
      <c r="I12" s="4">
        <v>-7346.7048699999996</v>
      </c>
      <c r="J12" s="4">
        <v>-7522.5147790000001</v>
      </c>
      <c r="K12" s="4">
        <v>-10511.992971</v>
      </c>
    </row>
    <row r="13" spans="1:12" ht="26" customHeight="1">
      <c r="B13" s="7" t="s">
        <v>23</v>
      </c>
      <c r="C13" s="6">
        <v>1645.848581</v>
      </c>
      <c r="D13" s="6">
        <v>1645.848581</v>
      </c>
      <c r="E13" s="6">
        <v>1645.848581</v>
      </c>
      <c r="F13" s="6">
        <v>1645.848581</v>
      </c>
      <c r="G13" s="6">
        <v>1645.848581</v>
      </c>
      <c r="H13" s="6">
        <v>1645.848581</v>
      </c>
      <c r="I13" s="6">
        <v>1645.848581</v>
      </c>
      <c r="J13" s="6">
        <v>1645.848581</v>
      </c>
      <c r="K13" s="6">
        <v>1645.848581</v>
      </c>
    </row>
    <row r="14" spans="1:12" ht="26" customHeight="1">
      <c r="B14" s="3" t="s">
        <v>25</v>
      </c>
      <c r="C14" s="4">
        <v>-12157.841552</v>
      </c>
      <c r="D14" s="4">
        <v>2839.1917520000002</v>
      </c>
      <c r="E14" s="4">
        <v>1581.6641999999999</v>
      </c>
      <c r="F14" s="4">
        <v>1517.5642</v>
      </c>
      <c r="G14" s="4">
        <v>-3498.2457089999998</v>
      </c>
      <c r="H14" s="4">
        <v>-4670.5534509999998</v>
      </c>
      <c r="I14" s="4">
        <v>-8992.5534509999998</v>
      </c>
      <c r="J14" s="4">
        <v>-9168.3633599999994</v>
      </c>
      <c r="K14" s="4">
        <v>-12157.841552</v>
      </c>
    </row>
    <row r="15" spans="1:12" ht="9.75" customHeight="1">
      <c r="L15" s="1"/>
    </row>
  </sheetData>
  <mergeCells count="2">
    <mergeCell ref="B3:C3"/>
    <mergeCell ref="D3:K3"/>
  </mergeCells>
  <phoneticPr fontId="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7"/>
  <sheetViews>
    <sheetView workbookViewId="0"/>
  </sheetViews>
  <sheetFormatPr defaultColWidth="10" defaultRowHeight="14"/>
  <cols>
    <col min="1" max="1" width="9.75" customWidth="1"/>
    <col min="2" max="2" width="24.1640625" customWidth="1"/>
    <col min="3" max="9" width="9.75" customWidth="1"/>
  </cols>
  <sheetData>
    <row r="1" spans="1:9" ht="16.399999999999999" customHeight="1">
      <c r="A1" s="1"/>
    </row>
    <row r="2" spans="1:9" ht="25" customHeight="1">
      <c r="B2" s="8" t="s">
        <v>32</v>
      </c>
      <c r="C2" s="8" t="s">
        <v>18</v>
      </c>
      <c r="D2" s="8" t="s">
        <v>17</v>
      </c>
      <c r="E2" s="8" t="s">
        <v>13</v>
      </c>
      <c r="F2" s="8" t="s">
        <v>16</v>
      </c>
      <c r="G2" s="8" t="s">
        <v>14</v>
      </c>
      <c r="H2" s="8" t="s">
        <v>33</v>
      </c>
      <c r="I2" s="8" t="s">
        <v>15</v>
      </c>
    </row>
    <row r="3" spans="1:9" ht="16.399999999999999" customHeight="1">
      <c r="B3" s="8" t="s">
        <v>31</v>
      </c>
      <c r="C3" s="9">
        <v>0</v>
      </c>
      <c r="D3" s="9">
        <v>0</v>
      </c>
      <c r="E3" s="9">
        <v>1</v>
      </c>
      <c r="F3" s="9">
        <v>0.06</v>
      </c>
      <c r="G3" s="9">
        <v>1</v>
      </c>
      <c r="H3" s="9">
        <v>0</v>
      </c>
      <c r="I3" s="10">
        <v>16</v>
      </c>
    </row>
    <row r="4" spans="1:9" ht="16.399999999999999" customHeight="1">
      <c r="B4" s="8" t="s">
        <v>27</v>
      </c>
      <c r="C4" s="9">
        <v>0.02</v>
      </c>
      <c r="D4" s="9">
        <v>0.03</v>
      </c>
      <c r="E4" s="9">
        <v>0.7</v>
      </c>
      <c r="F4" s="9">
        <v>0.09</v>
      </c>
      <c r="G4" s="9">
        <v>0.6</v>
      </c>
      <c r="H4" s="9">
        <v>0.3</v>
      </c>
      <c r="I4" s="10">
        <v>26</v>
      </c>
    </row>
    <row r="5" spans="1:9" ht="16.399999999999999" customHeight="1">
      <c r="B5" s="8" t="s">
        <v>29</v>
      </c>
      <c r="C5" s="9">
        <v>0.02</v>
      </c>
      <c r="D5" s="9">
        <v>0.03</v>
      </c>
      <c r="E5" s="9">
        <v>0.3</v>
      </c>
      <c r="F5" s="9">
        <v>0.09</v>
      </c>
      <c r="G5" s="9">
        <v>0.6</v>
      </c>
      <c r="H5" s="9">
        <v>0</v>
      </c>
      <c r="I5" s="10">
        <v>30</v>
      </c>
    </row>
    <row r="6" spans="1:9" ht="16.399999999999999" customHeight="1">
      <c r="B6" s="8" t="s">
        <v>28</v>
      </c>
      <c r="C6" s="9">
        <v>0.02</v>
      </c>
      <c r="D6" s="9">
        <v>0.03</v>
      </c>
      <c r="E6" s="9">
        <v>0.4</v>
      </c>
      <c r="F6" s="9">
        <v>0.09</v>
      </c>
      <c r="G6" s="9">
        <v>0.6</v>
      </c>
      <c r="H6" s="9">
        <v>0</v>
      </c>
      <c r="I6" s="10">
        <v>2</v>
      </c>
    </row>
    <row r="7" spans="1:9" ht="16.399999999999999" customHeight="1">
      <c r="B7" s="8" t="s">
        <v>30</v>
      </c>
      <c r="C7" s="9">
        <v>0.02</v>
      </c>
      <c r="D7" s="9">
        <v>0.05</v>
      </c>
      <c r="E7" s="9">
        <v>0.6</v>
      </c>
      <c r="F7" s="9">
        <v>0.09</v>
      </c>
      <c r="G7" s="9">
        <v>1</v>
      </c>
      <c r="H7" s="9">
        <v>0</v>
      </c>
      <c r="I7" s="10">
        <v>4</v>
      </c>
    </row>
  </sheetData>
  <phoneticPr fontId="6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集团汇总</vt:lpstr>
      <vt:lpstr>房产汇总</vt:lpstr>
      <vt:lpstr>二分公司</vt:lpstr>
      <vt:lpstr>分公司</vt:lpstr>
      <vt:lpstr>元盛美华</vt:lpstr>
      <vt:lpstr>阿克苏</vt:lpstr>
      <vt:lpstr>非房产</vt:lpstr>
      <vt:lpstr>参数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欧振华</cp:lastModifiedBy>
  <dcterms:created xsi:type="dcterms:W3CDTF">2024-05-18T02:34:50Z</dcterms:created>
  <dcterms:modified xsi:type="dcterms:W3CDTF">2024-05-18T05:32:04Z</dcterms:modified>
</cp:coreProperties>
</file>