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工资表" sheetId="9" r:id="rId1"/>
    <sheet name="商铺租金佣金" sheetId="7" r:id="rId2"/>
    <sheet name="财务核算签字表" sheetId="10" r:id="rId3"/>
  </sheets>
  <definedNames>
    <definedName name="_xlnm._FilterDatabase" localSheetId="1" hidden="1">商铺租金佣金!$A$2:$R$18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<sst xmlns="http://schemas.openxmlformats.org/spreadsheetml/2006/main" count="190" uniqueCount="85">
  <si>
    <t>通力房产画堂春·锦销售部9月份租赁佣金</t>
  </si>
  <si>
    <t>2024/9/1-2024/9/30</t>
  </si>
  <si>
    <t>主管提成</t>
  </si>
  <si>
    <t>招商业务员租金佣金</t>
  </si>
  <si>
    <t>应发工资</t>
  </si>
  <si>
    <t>序号</t>
  </si>
  <si>
    <t>姓名</t>
  </si>
  <si>
    <t>职位</t>
  </si>
  <si>
    <t>卢婷婷</t>
  </si>
  <si>
    <t>招商负责人</t>
  </si>
  <si>
    <t>王玉慧</t>
  </si>
  <si>
    <t>销售经理</t>
  </si>
  <si>
    <t>肖陶丽</t>
  </si>
  <si>
    <t>销售主管</t>
  </si>
  <si>
    <t>赵江龙</t>
  </si>
  <si>
    <t>霍苒</t>
  </si>
  <si>
    <t>连阵阵</t>
  </si>
  <si>
    <t>置业顾问</t>
  </si>
  <si>
    <t>米云鹤</t>
  </si>
  <si>
    <t>刘宁宁</t>
  </si>
  <si>
    <t>李福晴</t>
  </si>
  <si>
    <t>合计：</t>
  </si>
  <si>
    <t>销售人员租赁佣金合计应发107373.89元</t>
  </si>
  <si>
    <t>制表人：王玉慧</t>
  </si>
  <si>
    <t>画堂春锦苑商业租赁月报表(9月）</t>
  </si>
  <si>
    <t>房号</t>
  </si>
  <si>
    <t>面积</t>
  </si>
  <si>
    <t>日租金</t>
  </si>
  <si>
    <t>签订合同年租金</t>
  </si>
  <si>
    <t>已收租金</t>
  </si>
  <si>
    <t>月租金</t>
  </si>
  <si>
    <t>合同签订日期</t>
  </si>
  <si>
    <t>租赁人</t>
  </si>
  <si>
    <t>店铺名称</t>
  </si>
  <si>
    <t>招商业务员</t>
  </si>
  <si>
    <t>招商业务员提成</t>
  </si>
  <si>
    <t>销售经理提成</t>
  </si>
  <si>
    <t>招商负责人提成</t>
  </si>
  <si>
    <t>备注</t>
  </si>
  <si>
    <t>13-1层01</t>
  </si>
  <si>
    <t>2024.9.7</t>
  </si>
  <si>
    <t>伍安芸</t>
  </si>
  <si>
    <t>老马饭庄</t>
  </si>
  <si>
    <t>13-1层03</t>
  </si>
  <si>
    <t>2024.8.25</t>
  </si>
  <si>
    <t>吴雪琪</t>
  </si>
  <si>
    <t>抓饭</t>
  </si>
  <si>
    <t>13-2层07</t>
  </si>
  <si>
    <t>2024.9.25</t>
  </si>
  <si>
    <t>张旭涛</t>
  </si>
  <si>
    <t>骆驼奶</t>
  </si>
  <si>
    <t>13-2层10</t>
  </si>
  <si>
    <t>2024.9.8</t>
  </si>
  <si>
    <t>郭斌</t>
  </si>
  <si>
    <t>肖克全牛汤锅</t>
  </si>
  <si>
    <t>13-2层11</t>
  </si>
  <si>
    <t>14-1层09</t>
  </si>
  <si>
    <t>2024.8.1</t>
  </si>
  <si>
    <t>王保平</t>
  </si>
  <si>
    <t>砂锅粉</t>
  </si>
  <si>
    <t>半年付</t>
  </si>
  <si>
    <t>14-2层03</t>
  </si>
  <si>
    <t>2024.8.5</t>
  </si>
  <si>
    <t>李凌峰</t>
  </si>
  <si>
    <t>小儿推拿</t>
  </si>
  <si>
    <t>14-3层01</t>
  </si>
  <si>
    <t>2024.9.1</t>
  </si>
  <si>
    <t>邢钰萱</t>
  </si>
  <si>
    <t>西餐厅</t>
  </si>
  <si>
    <t>17-2层04</t>
  </si>
  <si>
    <t>杜涛</t>
  </si>
  <si>
    <t>音乐餐吧</t>
  </si>
  <si>
    <t>18-2层02</t>
  </si>
  <si>
    <t>2024.8.13</t>
  </si>
  <si>
    <t>凌小小</t>
  </si>
  <si>
    <t>18-2层03</t>
  </si>
  <si>
    <t>李治仁</t>
  </si>
  <si>
    <t>酒吧</t>
  </si>
  <si>
    <t>18-2层04</t>
  </si>
  <si>
    <t>2024.9.9</t>
  </si>
  <si>
    <t>齐静轩</t>
  </si>
  <si>
    <t>火锅串串</t>
  </si>
  <si>
    <t>领导签字：</t>
  </si>
  <si>
    <t>财务审核：</t>
  </si>
  <si>
    <t>营销总监：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</si>
</sst>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horizontal="center" vertical="center" wrapText="1"/>
    </xf>
    <xf numFmtId="43" fontId="2" fillId="0" borderId="2" xfId="0" applyNumberFormat="1" applyFont="1" applyFill="1" applyBorder="1" applyAlignment="1">
      <alignment horizontal="center" vertical="center" wrapText="1"/>
    </xf>
    <xf numFmtId="43" fontId="2" fillId="0" borderId="3" xfId="0" applyNumberFormat="1" applyFont="1" applyFill="1" applyBorder="1" applyAlignment="1">
      <alignment horizontal="center" vertical="center" wrapText="1"/>
    </xf>
    <xf numFmtId="43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177" fontId="2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31" fontId="5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W16"/>
  <sheetViews>
    <sheetView workbookViewId="0">
      <selection activeCell="F13" sqref="F13"/>
    </sheetView>
  </sheetViews>
  <sheetFormatPr defaultColWidth="9" defaultRowHeight="14.25"/>
  <cols>
    <col min="1" max="1" width="8.875" style="31" customWidth="1"/>
    <col min="2" max="3" width="21" style="31" customWidth="1"/>
    <col min="4" max="6" width="21" style="34" customWidth="1"/>
    <col min="7" max="7" width="9" style="31"/>
    <col min="8" max="8" width="10.125" style="31"/>
    <col min="9" max="16384" width="9" style="31"/>
  </cols>
  <sheetData>
    <row r="1" s="31" customFormat="1" ht="42" customHeight="1" spans="1:6">
      <c r="A1" s="35" t="s">
        <v>0</v>
      </c>
      <c r="B1" s="35"/>
      <c r="C1" s="35"/>
      <c r="D1" s="36"/>
      <c r="E1" s="36"/>
      <c r="F1" s="36"/>
    </row>
    <row r="2" s="32" customFormat="1" ht="24" customHeight="1" spans="1:6">
      <c r="A2" s="37" t="s">
        <v>1</v>
      </c>
      <c r="B2" s="37"/>
      <c r="C2" s="37"/>
      <c r="D2" s="38" t="s">
        <v>2</v>
      </c>
      <c r="E2" s="39" t="s">
        <v>3</v>
      </c>
      <c r="F2" s="40" t="s">
        <v>4</v>
      </c>
    </row>
    <row r="3" s="32" customFormat="1" ht="32.1" customHeight="1" spans="1:6">
      <c r="A3" s="37" t="s">
        <v>5</v>
      </c>
      <c r="B3" s="37" t="s">
        <v>6</v>
      </c>
      <c r="C3" s="37" t="s">
        <v>7</v>
      </c>
      <c r="D3" s="38"/>
      <c r="E3" s="41"/>
      <c r="F3" s="40"/>
    </row>
    <row r="4" s="32" customFormat="1" ht="18" customHeight="1" spans="1:6">
      <c r="A4" s="37">
        <v>1</v>
      </c>
      <c r="B4" s="37" t="s">
        <v>8</v>
      </c>
      <c r="C4" s="37" t="s">
        <v>9</v>
      </c>
      <c r="D4" s="42">
        <v>10737.4</v>
      </c>
      <c r="E4" s="38"/>
      <c r="F4" s="40">
        <f>D4+E4</f>
        <v>10737.4</v>
      </c>
    </row>
    <row r="5" s="32" customFormat="1" ht="18" customHeight="1" spans="1:6">
      <c r="A5" s="37">
        <v>2</v>
      </c>
      <c r="B5" s="37" t="s">
        <v>10</v>
      </c>
      <c r="C5" s="37" t="s">
        <v>11</v>
      </c>
      <c r="D5" s="40">
        <v>14896.31</v>
      </c>
      <c r="E5" s="40">
        <v>3866</v>
      </c>
      <c r="F5" s="40">
        <f t="shared" ref="F5:F13" si="0">D5+E5</f>
        <v>18762.31</v>
      </c>
    </row>
    <row r="6" s="32" customFormat="1" ht="18" customHeight="1" spans="1:6">
      <c r="A6" s="37">
        <v>3</v>
      </c>
      <c r="B6" s="37" t="s">
        <v>12</v>
      </c>
      <c r="C6" s="37" t="s">
        <v>13</v>
      </c>
      <c r="D6" s="40">
        <v>3531.33</v>
      </c>
      <c r="E6" s="40">
        <v>10741.33</v>
      </c>
      <c r="F6" s="40">
        <f t="shared" si="0"/>
        <v>14272.66</v>
      </c>
    </row>
    <row r="7" s="32" customFormat="1" ht="18" customHeight="1" spans="1:6">
      <c r="A7" s="37">
        <v>4</v>
      </c>
      <c r="B7" s="37" t="s">
        <v>14</v>
      </c>
      <c r="C7" s="37" t="s">
        <v>13</v>
      </c>
      <c r="D7" s="40">
        <v>4429.25</v>
      </c>
      <c r="E7" s="40">
        <v>10169.1</v>
      </c>
      <c r="F7" s="40">
        <f t="shared" si="0"/>
        <v>14598.35</v>
      </c>
    </row>
    <row r="8" s="32" customFormat="1" ht="18" customHeight="1" spans="1:6">
      <c r="A8" s="37">
        <v>5</v>
      </c>
      <c r="B8" s="37" t="s">
        <v>15</v>
      </c>
      <c r="C8" s="37" t="s">
        <v>13</v>
      </c>
      <c r="D8" s="40">
        <v>2196.92</v>
      </c>
      <c r="E8" s="40">
        <v>4300.94</v>
      </c>
      <c r="F8" s="40">
        <f t="shared" si="0"/>
        <v>6497.86</v>
      </c>
    </row>
    <row r="9" s="32" customFormat="1" ht="18" customHeight="1" spans="1:6">
      <c r="A9" s="37">
        <v>6</v>
      </c>
      <c r="B9" s="37" t="s">
        <v>16</v>
      </c>
      <c r="C9" s="37" t="s">
        <v>17</v>
      </c>
      <c r="D9" s="40"/>
      <c r="E9" s="40">
        <v>12800.88</v>
      </c>
      <c r="F9" s="40">
        <f t="shared" si="0"/>
        <v>12800.88</v>
      </c>
    </row>
    <row r="10" s="32" customFormat="1" ht="18" customHeight="1" spans="1:6">
      <c r="A10" s="37">
        <v>7</v>
      </c>
      <c r="B10" s="37" t="s">
        <v>18</v>
      </c>
      <c r="C10" s="37" t="s">
        <v>17</v>
      </c>
      <c r="D10" s="40"/>
      <c r="E10" s="40">
        <v>9925.89</v>
      </c>
      <c r="F10" s="40">
        <f t="shared" si="0"/>
        <v>9925.89</v>
      </c>
    </row>
    <row r="11" s="32" customFormat="1" ht="18" customHeight="1" spans="1:6">
      <c r="A11" s="37">
        <v>8</v>
      </c>
      <c r="B11" s="37" t="s">
        <v>19</v>
      </c>
      <c r="C11" s="37" t="s">
        <v>17</v>
      </c>
      <c r="D11" s="43"/>
      <c r="E11" s="40">
        <v>9433.37</v>
      </c>
      <c r="F11" s="40">
        <f t="shared" si="0"/>
        <v>9433.37</v>
      </c>
    </row>
    <row r="12" s="32" customFormat="1" ht="18" customHeight="1" spans="1:6">
      <c r="A12" s="37">
        <v>9</v>
      </c>
      <c r="B12" s="37" t="s">
        <v>20</v>
      </c>
      <c r="C12" s="37" t="s">
        <v>17</v>
      </c>
      <c r="D12" s="43"/>
      <c r="E12" s="40">
        <v>10345.17</v>
      </c>
      <c r="F12" s="40">
        <f t="shared" si="0"/>
        <v>10345.17</v>
      </c>
    </row>
    <row r="13" s="32" customFormat="1" ht="21" customHeight="1" spans="1:101">
      <c r="A13" s="37" t="s">
        <v>21</v>
      </c>
      <c r="B13" s="37"/>
      <c r="C13" s="37"/>
      <c r="D13" s="40">
        <f>SUM(D4:D12)</f>
        <v>35791.21</v>
      </c>
      <c r="E13" s="40">
        <f>SUM(E4:E12)</f>
        <v>71582.68</v>
      </c>
      <c r="F13" s="40">
        <f t="shared" si="0"/>
        <v>107373.89</v>
      </c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</row>
    <row r="14" s="32" customFormat="1" ht="36" customHeight="1" spans="1:101">
      <c r="A14" s="44" t="s">
        <v>22</v>
      </c>
      <c r="B14" s="44"/>
      <c r="C14" s="44"/>
      <c r="D14" s="44"/>
      <c r="E14" s="44"/>
      <c r="F14" s="44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</row>
    <row r="15" s="33" customFormat="1" ht="30" customHeight="1" spans="1:6">
      <c r="A15" s="45"/>
      <c r="B15" s="46" t="s">
        <v>23</v>
      </c>
      <c r="C15" s="46"/>
      <c r="D15" s="47"/>
      <c r="E15" s="47"/>
      <c r="F15" s="48"/>
    </row>
    <row r="16" s="33" customFormat="1" spans="1:6">
      <c r="A16" s="31"/>
      <c r="B16" s="31"/>
      <c r="C16" s="31"/>
      <c r="D16" s="34"/>
      <c r="E16" s="34"/>
      <c r="F16" s="34"/>
    </row>
  </sheetData>
  <mergeCells count="7">
    <mergeCell ref="A1:F1"/>
    <mergeCell ref="A2:C2"/>
    <mergeCell ref="A13:C13"/>
    <mergeCell ref="A14:F14"/>
    <mergeCell ref="D2:D3"/>
    <mergeCell ref="E2:E3"/>
    <mergeCell ref="F2:F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48533"/>
  <sheetViews>
    <sheetView tabSelected="1" zoomScale="85" zoomScaleNormal="85" workbookViewId="0">
      <selection activeCell="L23" sqref="L23"/>
    </sheetView>
  </sheetViews>
  <sheetFormatPr defaultColWidth="9" defaultRowHeight="27" customHeight="1"/>
  <cols>
    <col min="1" max="1" width="4.85" style="2" customWidth="1"/>
    <col min="2" max="2" width="10.15" style="2" customWidth="1"/>
    <col min="3" max="3" width="9.4" style="16" customWidth="1"/>
    <col min="4" max="4" width="7.35" style="16" customWidth="1"/>
    <col min="5" max="5" width="12.4916666666667" style="16" customWidth="1"/>
    <col min="6" max="6" width="11.4666666666667" style="16" customWidth="1"/>
    <col min="7" max="7" width="11.175" style="16" customWidth="1"/>
    <col min="8" max="8" width="9.7" style="16" customWidth="1"/>
    <col min="9" max="9" width="10" style="3" customWidth="1"/>
    <col min="10" max="10" width="12.6416666666667" style="3" hidden="1" customWidth="1"/>
    <col min="11" max="11" width="10.1416666666667" style="3" customWidth="1"/>
    <col min="12" max="12" width="10.5916666666667" style="16" customWidth="1"/>
    <col min="13" max="13" width="9.84166666666667" style="16" customWidth="1"/>
    <col min="14" max="14" width="9.55833333333333" style="16" customWidth="1"/>
    <col min="15" max="15" width="9.70833333333333" style="16" customWidth="1"/>
    <col min="16" max="16" width="8.08333333333333" style="2" customWidth="1"/>
    <col min="17" max="17" width="9" style="2"/>
    <col min="18" max="18" width="13.125" style="2"/>
    <col min="19" max="16384" width="9" style="2"/>
  </cols>
  <sheetData>
    <row r="1" s="1" customFormat="1" ht="44" customHeight="1" spans="1:18">
      <c r="A1" s="4" t="s">
        <v>24</v>
      </c>
      <c r="B1" s="4"/>
      <c r="C1" s="17"/>
      <c r="D1" s="17"/>
      <c r="E1" s="17"/>
      <c r="F1" s="17"/>
      <c r="G1" s="17"/>
      <c r="H1" s="17"/>
      <c r="I1" s="4"/>
      <c r="J1" s="4"/>
      <c r="K1" s="4"/>
      <c r="L1" s="17"/>
      <c r="M1" s="17"/>
      <c r="N1" s="17"/>
      <c r="O1" s="17"/>
      <c r="P1" s="4"/>
      <c r="Q1" s="12"/>
      <c r="R1" s="12"/>
    </row>
    <row r="2" s="13" customFormat="1" customHeight="1" spans="1:16">
      <c r="A2" s="18" t="s">
        <v>5</v>
      </c>
      <c r="B2" s="18" t="s">
        <v>25</v>
      </c>
      <c r="C2" s="19" t="s">
        <v>26</v>
      </c>
      <c r="D2" s="20" t="s">
        <v>27</v>
      </c>
      <c r="E2" s="20" t="s">
        <v>28</v>
      </c>
      <c r="F2" s="20" t="s">
        <v>29</v>
      </c>
      <c r="G2" s="20" t="s">
        <v>30</v>
      </c>
      <c r="H2" s="20" t="s">
        <v>31</v>
      </c>
      <c r="I2" s="21" t="s">
        <v>32</v>
      </c>
      <c r="J2" s="21" t="s">
        <v>33</v>
      </c>
      <c r="K2" s="18" t="s">
        <v>34</v>
      </c>
      <c r="L2" s="20" t="s">
        <v>35</v>
      </c>
      <c r="M2" s="20" t="s">
        <v>2</v>
      </c>
      <c r="N2" s="20" t="s">
        <v>36</v>
      </c>
      <c r="O2" s="20" t="s">
        <v>37</v>
      </c>
      <c r="P2" s="18" t="s">
        <v>38</v>
      </c>
    </row>
    <row r="3" s="14" customFormat="1" customHeight="1" spans="1:16">
      <c r="A3" s="21">
        <v>1</v>
      </c>
      <c r="B3" s="21" t="s">
        <v>39</v>
      </c>
      <c r="C3" s="20">
        <v>68.42</v>
      </c>
      <c r="D3" s="20">
        <v>3.1</v>
      </c>
      <c r="E3" s="20">
        <v>77417</v>
      </c>
      <c r="F3" s="20">
        <v>77417</v>
      </c>
      <c r="G3" s="20">
        <f>E3/12</f>
        <v>6451.41666666667</v>
      </c>
      <c r="H3" s="20" t="s">
        <v>40</v>
      </c>
      <c r="I3" s="21" t="s">
        <v>41</v>
      </c>
      <c r="J3" s="21" t="s">
        <v>42</v>
      </c>
      <c r="K3" s="21" t="s">
        <v>15</v>
      </c>
      <c r="L3" s="20">
        <f>F3/12/30*20</f>
        <v>4300.94444444445</v>
      </c>
      <c r="M3" s="20">
        <f>F3/12/30*3</f>
        <v>645.141666666667</v>
      </c>
      <c r="N3" s="20">
        <f>F3/12/30*4</f>
        <v>860.188888888889</v>
      </c>
      <c r="O3" s="20">
        <v>645.63</v>
      </c>
      <c r="P3" s="21"/>
    </row>
    <row r="4" s="14" customFormat="1" customHeight="1" spans="1:16">
      <c r="A4" s="21">
        <v>2</v>
      </c>
      <c r="B4" s="21" t="s">
        <v>43</v>
      </c>
      <c r="C4" s="20">
        <v>116.65</v>
      </c>
      <c r="D4" s="20">
        <v>2.96</v>
      </c>
      <c r="E4" s="20">
        <v>126028.66</v>
      </c>
      <c r="F4" s="20">
        <v>126028.66</v>
      </c>
      <c r="G4" s="20">
        <f>E4/12</f>
        <v>10502.3883333333</v>
      </c>
      <c r="H4" s="20" t="s">
        <v>44</v>
      </c>
      <c r="I4" s="18" t="s">
        <v>45</v>
      </c>
      <c r="J4" s="21" t="s">
        <v>46</v>
      </c>
      <c r="K4" s="21" t="s">
        <v>19</v>
      </c>
      <c r="L4" s="20">
        <f>F4/12/30*20</f>
        <v>7001.59222222222</v>
      </c>
      <c r="M4" s="20">
        <f>F4/12/30*3</f>
        <v>1050.23883333333</v>
      </c>
      <c r="N4" s="20">
        <f>F4/12/30*4</f>
        <v>1400.31844444444</v>
      </c>
      <c r="O4" s="20">
        <f t="shared" ref="O3:O8" si="0">F4/12/30*3</f>
        <v>1050.23883333333</v>
      </c>
      <c r="P4" s="21"/>
    </row>
    <row r="5" s="14" customFormat="1" customHeight="1" spans="1:16">
      <c r="A5" s="21">
        <v>3</v>
      </c>
      <c r="B5" s="21" t="s">
        <v>47</v>
      </c>
      <c r="C5" s="20">
        <v>85.66</v>
      </c>
      <c r="D5" s="20">
        <v>1.4</v>
      </c>
      <c r="E5" s="20">
        <v>43772</v>
      </c>
      <c r="F5" s="20">
        <v>43772</v>
      </c>
      <c r="G5" s="20">
        <f>E5/12</f>
        <v>3647.66666666667</v>
      </c>
      <c r="H5" s="20" t="s">
        <v>48</v>
      </c>
      <c r="I5" s="18" t="s">
        <v>49</v>
      </c>
      <c r="J5" s="21" t="s">
        <v>50</v>
      </c>
      <c r="K5" s="21" t="s">
        <v>19</v>
      </c>
      <c r="L5" s="20">
        <f>F5/12/30*20</f>
        <v>2431.77777777778</v>
      </c>
      <c r="M5" s="20">
        <f>F5/12/30*3</f>
        <v>364.766666666667</v>
      </c>
      <c r="N5" s="20">
        <f>F5/12/30*4</f>
        <v>486.355555555556</v>
      </c>
      <c r="O5" s="20">
        <f t="shared" si="0"/>
        <v>364.766666666667</v>
      </c>
      <c r="P5" s="21"/>
    </row>
    <row r="6" s="14" customFormat="1" customHeight="1" spans="1:16">
      <c r="A6" s="21">
        <v>4</v>
      </c>
      <c r="B6" s="21" t="s">
        <v>51</v>
      </c>
      <c r="C6" s="20">
        <v>85.66</v>
      </c>
      <c r="D6" s="20">
        <v>1.3</v>
      </c>
      <c r="E6" s="20">
        <v>40645.67</v>
      </c>
      <c r="F6" s="22">
        <v>186213</v>
      </c>
      <c r="G6" s="22">
        <f>F6/12</f>
        <v>15517.75</v>
      </c>
      <c r="H6" s="20" t="s">
        <v>52</v>
      </c>
      <c r="I6" s="21" t="s">
        <v>53</v>
      </c>
      <c r="J6" s="21" t="s">
        <v>54</v>
      </c>
      <c r="K6" s="21" t="s">
        <v>20</v>
      </c>
      <c r="L6" s="22">
        <f>F6/12/30*20</f>
        <v>10345.1666666667</v>
      </c>
      <c r="M6" s="22">
        <f>F6/12/30*3</f>
        <v>1551.775</v>
      </c>
      <c r="N6" s="22">
        <f>F6/12/30*4</f>
        <v>2069.03333333333</v>
      </c>
      <c r="O6" s="22">
        <f t="shared" si="0"/>
        <v>1551.775</v>
      </c>
      <c r="P6" s="21"/>
    </row>
    <row r="7" s="14" customFormat="1" customHeight="1" spans="1:16">
      <c r="A7" s="21">
        <v>5</v>
      </c>
      <c r="B7" s="21" t="s">
        <v>55</v>
      </c>
      <c r="C7" s="20">
        <v>306.78</v>
      </c>
      <c r="D7" s="20">
        <v>1.3</v>
      </c>
      <c r="E7" s="20">
        <v>145567.11</v>
      </c>
      <c r="F7" s="23"/>
      <c r="G7" s="23"/>
      <c r="H7" s="20" t="s">
        <v>52</v>
      </c>
      <c r="I7" s="21" t="s">
        <v>53</v>
      </c>
      <c r="J7" s="21" t="s">
        <v>54</v>
      </c>
      <c r="K7" s="21" t="s">
        <v>20</v>
      </c>
      <c r="L7" s="23"/>
      <c r="M7" s="23"/>
      <c r="N7" s="23"/>
      <c r="O7" s="23"/>
      <c r="P7" s="21"/>
    </row>
    <row r="8" s="14" customFormat="1" customHeight="1" spans="1:16">
      <c r="A8" s="21">
        <v>6</v>
      </c>
      <c r="B8" s="21" t="s">
        <v>56</v>
      </c>
      <c r="C8" s="20">
        <v>123</v>
      </c>
      <c r="D8" s="20">
        <v>3.1</v>
      </c>
      <c r="E8" s="20">
        <v>139174.5</v>
      </c>
      <c r="F8" s="20">
        <v>69588</v>
      </c>
      <c r="G8" s="20">
        <f>E8/12/2</f>
        <v>5798.9375</v>
      </c>
      <c r="H8" s="20" t="s">
        <v>57</v>
      </c>
      <c r="I8" s="21" t="s">
        <v>58</v>
      </c>
      <c r="J8" s="21" t="s">
        <v>59</v>
      </c>
      <c r="K8" s="21" t="s">
        <v>10</v>
      </c>
      <c r="L8" s="20">
        <f>F8/12/30*20</f>
        <v>3866</v>
      </c>
      <c r="M8" s="20">
        <f>F8/12/30*3</f>
        <v>579.9</v>
      </c>
      <c r="N8" s="20">
        <f>F8/12/30*4</f>
        <v>773.2</v>
      </c>
      <c r="O8" s="20">
        <f>F8/12/30*3</f>
        <v>579.9</v>
      </c>
      <c r="P8" s="21" t="s">
        <v>60</v>
      </c>
    </row>
    <row r="9" s="14" customFormat="1" customHeight="1" spans="1:16">
      <c r="A9" s="21">
        <v>8</v>
      </c>
      <c r="B9" s="21" t="s">
        <v>61</v>
      </c>
      <c r="C9" s="20">
        <v>120.62</v>
      </c>
      <c r="D9" s="20">
        <v>1.3</v>
      </c>
      <c r="E9" s="20">
        <v>57234</v>
      </c>
      <c r="F9" s="20">
        <v>57234</v>
      </c>
      <c r="G9" s="20">
        <f>E9/12</f>
        <v>4769.5</v>
      </c>
      <c r="H9" s="20" t="s">
        <v>62</v>
      </c>
      <c r="I9" s="21" t="s">
        <v>63</v>
      </c>
      <c r="J9" s="21" t="s">
        <v>64</v>
      </c>
      <c r="K9" s="21" t="s">
        <v>12</v>
      </c>
      <c r="L9" s="20">
        <f t="shared" ref="L8:L14" si="1">F9/12/30*20</f>
        <v>3179.66666666667</v>
      </c>
      <c r="M9" s="20">
        <f>F9/12/30*3</f>
        <v>476.95</v>
      </c>
      <c r="N9" s="20">
        <f>F9/12/30*4</f>
        <v>635.933333333333</v>
      </c>
      <c r="O9" s="20">
        <f t="shared" ref="O9:O14" si="2">F9/12/30*3</f>
        <v>476.95</v>
      </c>
      <c r="P9" s="21"/>
    </row>
    <row r="10" s="14" customFormat="1" customHeight="1" spans="1:16">
      <c r="A10" s="21">
        <v>9</v>
      </c>
      <c r="B10" s="21" t="s">
        <v>65</v>
      </c>
      <c r="C10" s="20">
        <v>911.8</v>
      </c>
      <c r="D10" s="20">
        <v>1.1</v>
      </c>
      <c r="E10" s="20">
        <v>366087.7</v>
      </c>
      <c r="F10" s="20">
        <f>E10/2</f>
        <v>183043.85</v>
      </c>
      <c r="G10" s="20">
        <f>E10/12/2</f>
        <v>15253.6541666667</v>
      </c>
      <c r="H10" s="20" t="s">
        <v>66</v>
      </c>
      <c r="I10" s="18" t="s">
        <v>67</v>
      </c>
      <c r="J10" s="21" t="s">
        <v>68</v>
      </c>
      <c r="K10" s="21" t="s">
        <v>14</v>
      </c>
      <c r="L10" s="20">
        <f t="shared" si="1"/>
        <v>10169.1027777778</v>
      </c>
      <c r="M10" s="20">
        <f>F10/12/30*3</f>
        <v>1525.36541666667</v>
      </c>
      <c r="N10" s="20">
        <f>F10/12/30*4</f>
        <v>2033.82055555556</v>
      </c>
      <c r="O10" s="20">
        <f t="shared" si="2"/>
        <v>1525.36541666667</v>
      </c>
      <c r="P10" s="21" t="s">
        <v>60</v>
      </c>
    </row>
    <row r="11" s="14" customFormat="1" customHeight="1" spans="1:16">
      <c r="A11" s="21">
        <v>10</v>
      </c>
      <c r="B11" s="21" t="s">
        <v>69</v>
      </c>
      <c r="C11" s="20">
        <v>286.85</v>
      </c>
      <c r="D11" s="20">
        <v>1.3</v>
      </c>
      <c r="E11" s="20">
        <v>136110</v>
      </c>
      <c r="F11" s="20">
        <v>136110</v>
      </c>
      <c r="G11" s="20">
        <f>E11/12</f>
        <v>11342.5</v>
      </c>
      <c r="H11" s="20" t="s">
        <v>62</v>
      </c>
      <c r="I11" s="21" t="s">
        <v>70</v>
      </c>
      <c r="J11" s="21" t="s">
        <v>71</v>
      </c>
      <c r="K11" s="21" t="s">
        <v>12</v>
      </c>
      <c r="L11" s="20">
        <f t="shared" si="1"/>
        <v>7561.66666666667</v>
      </c>
      <c r="M11" s="20">
        <f>F11/12/30*3</f>
        <v>1134.25</v>
      </c>
      <c r="N11" s="20">
        <f>F11/12/30*4</f>
        <v>1512.33333333333</v>
      </c>
      <c r="O11" s="20">
        <f t="shared" si="2"/>
        <v>1134.25</v>
      </c>
      <c r="P11" s="21"/>
    </row>
    <row r="12" s="14" customFormat="1" customHeight="1" spans="1:16">
      <c r="A12" s="21">
        <v>11</v>
      </c>
      <c r="B12" s="21" t="s">
        <v>72</v>
      </c>
      <c r="C12" s="20">
        <v>315.68</v>
      </c>
      <c r="D12" s="20">
        <v>1.2</v>
      </c>
      <c r="E12" s="20">
        <v>138267.84</v>
      </c>
      <c r="F12" s="20">
        <v>88268</v>
      </c>
      <c r="G12" s="20">
        <f>E12/12/2</f>
        <v>5761.16</v>
      </c>
      <c r="H12" s="20" t="s">
        <v>73</v>
      </c>
      <c r="I12" s="18" t="s">
        <v>74</v>
      </c>
      <c r="J12" s="21" t="s">
        <v>71</v>
      </c>
      <c r="K12" s="21" t="s">
        <v>16</v>
      </c>
      <c r="L12" s="20">
        <f>G12/30*20</f>
        <v>3840.77333333333</v>
      </c>
      <c r="M12" s="20">
        <f>G12/30*3</f>
        <v>576.116</v>
      </c>
      <c r="N12" s="20">
        <f>G12/30*4</f>
        <v>768.154666666667</v>
      </c>
      <c r="O12" s="20">
        <f>G12/30*3</f>
        <v>576.116</v>
      </c>
      <c r="P12" s="21" t="s">
        <v>60</v>
      </c>
    </row>
    <row r="13" s="14" customFormat="1" customHeight="1" spans="1:16">
      <c r="A13" s="21">
        <v>12</v>
      </c>
      <c r="B13" s="21" t="s">
        <v>75</v>
      </c>
      <c r="C13" s="20">
        <v>315.62</v>
      </c>
      <c r="D13" s="20">
        <v>1.4</v>
      </c>
      <c r="E13" s="20">
        <v>161281</v>
      </c>
      <c r="F13" s="20">
        <v>161282</v>
      </c>
      <c r="G13" s="20">
        <f>E13/12</f>
        <v>13440.0833333333</v>
      </c>
      <c r="H13" s="20" t="s">
        <v>40</v>
      </c>
      <c r="I13" s="21" t="s">
        <v>76</v>
      </c>
      <c r="J13" s="21" t="s">
        <v>77</v>
      </c>
      <c r="K13" s="21" t="s">
        <v>16</v>
      </c>
      <c r="L13" s="20">
        <f t="shared" si="1"/>
        <v>8960.11111111111</v>
      </c>
      <c r="M13" s="20">
        <f>F13/12/30*3</f>
        <v>1344.01666666667</v>
      </c>
      <c r="N13" s="20">
        <f>F13/12/30*4</f>
        <v>1792.02222222222</v>
      </c>
      <c r="O13" s="20">
        <f t="shared" si="2"/>
        <v>1344.01666666667</v>
      </c>
      <c r="P13" s="21"/>
    </row>
    <row r="14" s="14" customFormat="1" customHeight="1" spans="1:16">
      <c r="A14" s="21">
        <v>13</v>
      </c>
      <c r="B14" s="21" t="s">
        <v>78</v>
      </c>
      <c r="C14" s="20">
        <v>349.64</v>
      </c>
      <c r="D14" s="20">
        <v>1.4</v>
      </c>
      <c r="E14" s="20">
        <v>178666</v>
      </c>
      <c r="F14" s="20">
        <v>178666</v>
      </c>
      <c r="G14" s="20">
        <f>E14/12</f>
        <v>14888.8333333333</v>
      </c>
      <c r="H14" s="20" t="s">
        <v>79</v>
      </c>
      <c r="I14" s="21" t="s">
        <v>80</v>
      </c>
      <c r="J14" s="21" t="s">
        <v>81</v>
      </c>
      <c r="K14" s="21" t="s">
        <v>18</v>
      </c>
      <c r="L14" s="20">
        <f t="shared" si="1"/>
        <v>9925.88888888889</v>
      </c>
      <c r="M14" s="20">
        <f>F14/12/30*3</f>
        <v>1488.88333333333</v>
      </c>
      <c r="N14" s="20">
        <f>F14/12/30*4</f>
        <v>1985.17777777778</v>
      </c>
      <c r="O14" s="20">
        <f t="shared" si="2"/>
        <v>1488.88333333333</v>
      </c>
      <c r="P14" s="21"/>
    </row>
    <row r="15" s="14" customFormat="1" customHeight="1" spans="1:16">
      <c r="A15" s="21"/>
      <c r="B15" s="21"/>
      <c r="C15" s="20"/>
      <c r="D15" s="20"/>
      <c r="E15" s="20">
        <f>SUBTOTAL(9,E3:E14)</f>
        <v>1610251.48</v>
      </c>
      <c r="F15" s="20">
        <f>SUM(F3:F14)</f>
        <v>1307622.51</v>
      </c>
      <c r="G15" s="20">
        <f>SUM(G3:G14)</f>
        <v>107373.89</v>
      </c>
      <c r="H15" s="20"/>
      <c r="I15" s="26"/>
      <c r="J15" s="26"/>
      <c r="K15" s="26"/>
      <c r="L15" s="20">
        <f>SUM(L3:L14)</f>
        <v>71582.6905555556</v>
      </c>
      <c r="M15" s="20">
        <f>SUM(M3:M14)</f>
        <v>10737.4035833333</v>
      </c>
      <c r="N15" s="20">
        <f>SUM(N3:N14)</f>
        <v>14316.5381111111</v>
      </c>
      <c r="O15" s="20">
        <f>SUM(O3:O14)</f>
        <v>10737.8919166667</v>
      </c>
      <c r="P15" s="21"/>
    </row>
    <row r="16" s="15" customFormat="1" ht="21" customHeight="1" spans="2:20">
      <c r="B16" s="15" t="s">
        <v>82</v>
      </c>
      <c r="C16" s="24"/>
      <c r="D16" s="24"/>
      <c r="E16" s="24" t="s">
        <v>83</v>
      </c>
      <c r="F16" s="25"/>
      <c r="G16" s="25"/>
      <c r="H16" s="24" t="s">
        <v>83</v>
      </c>
      <c r="I16" s="24"/>
      <c r="J16" s="27"/>
      <c r="K16" s="24" t="s">
        <v>84</v>
      </c>
      <c r="L16" s="27"/>
      <c r="M16" s="27"/>
      <c r="N16" s="28"/>
      <c r="O16" s="29" t="s">
        <v>23</v>
      </c>
      <c r="S16" s="30"/>
      <c r="T16" s="28"/>
    </row>
    <row r="1048399" s="2" customFormat="1" customHeight="1" spans="3:15">
      <c r="C1048399" s="16"/>
      <c r="D1048399" s="16"/>
      <c r="E1048399" s="16"/>
      <c r="F1048399" s="16"/>
      <c r="G1048399" s="16"/>
      <c r="H1048399" s="16"/>
      <c r="L1048399" s="16"/>
      <c r="M1048399" s="16"/>
      <c r="N1048399" s="16"/>
      <c r="O1048399" s="16"/>
    </row>
    <row r="1048400" s="2" customFormat="1" customHeight="1" spans="3:15">
      <c r="C1048400" s="16"/>
      <c r="D1048400" s="16"/>
      <c r="E1048400" s="16"/>
      <c r="F1048400" s="16"/>
      <c r="G1048400" s="16"/>
      <c r="H1048400" s="16"/>
      <c r="L1048400" s="16"/>
      <c r="M1048400" s="16"/>
      <c r="N1048400" s="16"/>
      <c r="O1048400" s="16"/>
    </row>
    <row r="1048401" s="2" customFormat="1" customHeight="1" spans="3:15">
      <c r="C1048401" s="16"/>
      <c r="D1048401" s="16"/>
      <c r="E1048401" s="16"/>
      <c r="F1048401" s="16"/>
      <c r="G1048401" s="16"/>
      <c r="H1048401" s="16"/>
      <c r="L1048401" s="16"/>
      <c r="M1048401" s="16"/>
      <c r="N1048401" s="16"/>
      <c r="O1048401" s="16"/>
    </row>
    <row r="1048402" s="2" customFormat="1" customHeight="1" spans="3:15">
      <c r="C1048402" s="16"/>
      <c r="D1048402" s="16"/>
      <c r="E1048402" s="16"/>
      <c r="F1048402" s="16"/>
      <c r="G1048402" s="16"/>
      <c r="H1048402" s="16"/>
      <c r="L1048402" s="16"/>
      <c r="M1048402" s="16"/>
      <c r="N1048402" s="16"/>
      <c r="O1048402" s="16"/>
    </row>
    <row r="1048403" s="2" customFormat="1" customHeight="1" spans="3:15">
      <c r="C1048403" s="16"/>
      <c r="D1048403" s="16"/>
      <c r="E1048403" s="16"/>
      <c r="F1048403" s="16"/>
      <c r="G1048403" s="16"/>
      <c r="H1048403" s="16"/>
      <c r="L1048403" s="16"/>
      <c r="M1048403" s="16"/>
      <c r="N1048403" s="16"/>
      <c r="O1048403" s="16"/>
    </row>
    <row r="1048404" s="2" customFormat="1" customHeight="1" spans="3:15">
      <c r="C1048404" s="16"/>
      <c r="D1048404" s="16"/>
      <c r="E1048404" s="16"/>
      <c r="F1048404" s="16"/>
      <c r="G1048404" s="16"/>
      <c r="H1048404" s="16"/>
      <c r="L1048404" s="16"/>
      <c r="M1048404" s="16"/>
      <c r="N1048404" s="16"/>
      <c r="O1048404" s="16"/>
    </row>
    <row r="1048405" s="2" customFormat="1" customHeight="1" spans="3:15">
      <c r="C1048405" s="16"/>
      <c r="D1048405" s="16"/>
      <c r="E1048405" s="16"/>
      <c r="F1048405" s="16"/>
      <c r="G1048405" s="16"/>
      <c r="H1048405" s="16"/>
      <c r="L1048405" s="16"/>
      <c r="M1048405" s="16"/>
      <c r="N1048405" s="16"/>
      <c r="O1048405" s="16"/>
    </row>
    <row r="1048406" s="2" customFormat="1" customHeight="1" spans="3:15">
      <c r="C1048406" s="16"/>
      <c r="D1048406" s="16"/>
      <c r="E1048406" s="16"/>
      <c r="F1048406" s="16"/>
      <c r="G1048406" s="16"/>
      <c r="H1048406" s="16"/>
      <c r="L1048406" s="16"/>
      <c r="M1048406" s="16"/>
      <c r="N1048406" s="16"/>
      <c r="O1048406" s="16"/>
    </row>
    <row r="1048407" s="2" customFormat="1" customHeight="1" spans="3:15">
      <c r="C1048407" s="16"/>
      <c r="D1048407" s="16"/>
      <c r="E1048407" s="16"/>
      <c r="F1048407" s="16"/>
      <c r="G1048407" s="16"/>
      <c r="H1048407" s="16"/>
      <c r="L1048407" s="16"/>
      <c r="M1048407" s="16"/>
      <c r="N1048407" s="16"/>
      <c r="O1048407" s="16"/>
    </row>
    <row r="1048408" s="2" customFormat="1" customHeight="1" spans="3:15">
      <c r="C1048408" s="16"/>
      <c r="D1048408" s="16"/>
      <c r="E1048408" s="16"/>
      <c r="F1048408" s="16"/>
      <c r="G1048408" s="16"/>
      <c r="H1048408" s="16"/>
      <c r="L1048408" s="16"/>
      <c r="M1048408" s="16"/>
      <c r="N1048408" s="16"/>
      <c r="O1048408" s="16"/>
    </row>
    <row r="1048409" s="2" customFormat="1" customHeight="1" spans="3:15">
      <c r="C1048409" s="16"/>
      <c r="D1048409" s="16"/>
      <c r="E1048409" s="16"/>
      <c r="F1048409" s="16"/>
      <c r="G1048409" s="16"/>
      <c r="H1048409" s="16"/>
      <c r="L1048409" s="16"/>
      <c r="M1048409" s="16"/>
      <c r="N1048409" s="16"/>
      <c r="O1048409" s="16"/>
    </row>
    <row r="1048410" s="2" customFormat="1" customHeight="1" spans="3:15">
      <c r="C1048410" s="16"/>
      <c r="D1048410" s="16"/>
      <c r="E1048410" s="16"/>
      <c r="F1048410" s="16"/>
      <c r="G1048410" s="16"/>
      <c r="H1048410" s="16"/>
      <c r="L1048410" s="16"/>
      <c r="M1048410" s="16"/>
      <c r="N1048410" s="16"/>
      <c r="O1048410" s="16"/>
    </row>
    <row r="1048411" s="2" customFormat="1" customHeight="1" spans="3:15">
      <c r="C1048411" s="16"/>
      <c r="D1048411" s="16"/>
      <c r="E1048411" s="16"/>
      <c r="F1048411" s="16"/>
      <c r="G1048411" s="16"/>
      <c r="H1048411" s="16"/>
      <c r="L1048411" s="16"/>
      <c r="M1048411" s="16"/>
      <c r="N1048411" s="16"/>
      <c r="O1048411" s="16"/>
    </row>
    <row r="1048412" s="2" customFormat="1" customHeight="1" spans="3:15">
      <c r="C1048412" s="16"/>
      <c r="D1048412" s="16"/>
      <c r="E1048412" s="16"/>
      <c r="F1048412" s="16"/>
      <c r="G1048412" s="16"/>
      <c r="H1048412" s="16"/>
      <c r="L1048412" s="16"/>
      <c r="M1048412" s="16"/>
      <c r="N1048412" s="16"/>
      <c r="O1048412" s="16"/>
    </row>
    <row r="1048413" s="2" customFormat="1" customHeight="1" spans="3:15">
      <c r="C1048413" s="16"/>
      <c r="D1048413" s="16"/>
      <c r="E1048413" s="16"/>
      <c r="F1048413" s="16"/>
      <c r="G1048413" s="16"/>
      <c r="H1048413" s="16"/>
      <c r="L1048413" s="16"/>
      <c r="M1048413" s="16"/>
      <c r="N1048413" s="16"/>
      <c r="O1048413" s="16"/>
    </row>
    <row r="1048414" s="2" customFormat="1" customHeight="1" spans="3:15">
      <c r="C1048414" s="16"/>
      <c r="D1048414" s="16"/>
      <c r="E1048414" s="16"/>
      <c r="F1048414" s="16"/>
      <c r="G1048414" s="16"/>
      <c r="H1048414" s="16"/>
      <c r="L1048414" s="16"/>
      <c r="M1048414" s="16"/>
      <c r="N1048414" s="16"/>
      <c r="O1048414" s="16"/>
    </row>
    <row r="1048415" s="2" customFormat="1" customHeight="1" spans="3:15">
      <c r="C1048415" s="16"/>
      <c r="D1048415" s="16"/>
      <c r="E1048415" s="16"/>
      <c r="F1048415" s="16"/>
      <c r="G1048415" s="16"/>
      <c r="H1048415" s="16"/>
      <c r="L1048415" s="16"/>
      <c r="M1048415" s="16"/>
      <c r="N1048415" s="16"/>
      <c r="O1048415" s="16"/>
    </row>
    <row r="1048416" s="2" customFormat="1" customHeight="1" spans="3:15">
      <c r="C1048416" s="16"/>
      <c r="D1048416" s="16"/>
      <c r="E1048416" s="16"/>
      <c r="F1048416" s="16"/>
      <c r="G1048416" s="16"/>
      <c r="H1048416" s="16"/>
      <c r="L1048416" s="16"/>
      <c r="M1048416" s="16"/>
      <c r="N1048416" s="16"/>
      <c r="O1048416" s="16"/>
    </row>
    <row r="1048417" s="2" customFormat="1" customHeight="1" spans="3:15">
      <c r="C1048417" s="16"/>
      <c r="D1048417" s="16"/>
      <c r="E1048417" s="16"/>
      <c r="F1048417" s="16"/>
      <c r="G1048417" s="16"/>
      <c r="H1048417" s="16"/>
      <c r="L1048417" s="16"/>
      <c r="M1048417" s="16"/>
      <c r="N1048417" s="16"/>
      <c r="O1048417" s="16"/>
    </row>
    <row r="1048418" s="2" customFormat="1" customHeight="1" spans="3:15">
      <c r="C1048418" s="16"/>
      <c r="D1048418" s="16"/>
      <c r="E1048418" s="16"/>
      <c r="F1048418" s="16"/>
      <c r="G1048418" s="16"/>
      <c r="H1048418" s="16"/>
      <c r="L1048418" s="16"/>
      <c r="M1048418" s="16"/>
      <c r="N1048418" s="16"/>
      <c r="O1048418" s="16"/>
    </row>
    <row r="1048419" s="2" customFormat="1" customHeight="1" spans="3:15">
      <c r="C1048419" s="16"/>
      <c r="D1048419" s="16"/>
      <c r="E1048419" s="16"/>
      <c r="F1048419" s="16"/>
      <c r="G1048419" s="16"/>
      <c r="H1048419" s="16"/>
      <c r="L1048419" s="16"/>
      <c r="M1048419" s="16"/>
      <c r="N1048419" s="16"/>
      <c r="O1048419" s="16"/>
    </row>
    <row r="1048420" s="2" customFormat="1" customHeight="1" spans="3:15">
      <c r="C1048420" s="16"/>
      <c r="D1048420" s="16"/>
      <c r="E1048420" s="16"/>
      <c r="F1048420" s="16"/>
      <c r="G1048420" s="16"/>
      <c r="H1048420" s="16"/>
      <c r="L1048420" s="16"/>
      <c r="M1048420" s="16"/>
      <c r="N1048420" s="16"/>
      <c r="O1048420" s="16"/>
    </row>
    <row r="1048421" s="2" customFormat="1" customHeight="1" spans="3:15">
      <c r="C1048421" s="16"/>
      <c r="D1048421" s="16"/>
      <c r="E1048421" s="16"/>
      <c r="F1048421" s="16"/>
      <c r="G1048421" s="16"/>
      <c r="H1048421" s="16"/>
      <c r="L1048421" s="16"/>
      <c r="M1048421" s="16"/>
      <c r="N1048421" s="16"/>
      <c r="O1048421" s="16"/>
    </row>
    <row r="1048422" s="2" customFormat="1" customHeight="1" spans="3:15">
      <c r="C1048422" s="16"/>
      <c r="D1048422" s="16"/>
      <c r="E1048422" s="16"/>
      <c r="F1048422" s="16"/>
      <c r="G1048422" s="16"/>
      <c r="H1048422" s="16"/>
      <c r="L1048422" s="16"/>
      <c r="M1048422" s="16"/>
      <c r="N1048422" s="16"/>
      <c r="O1048422" s="16"/>
    </row>
    <row r="1048423" s="2" customFormat="1" customHeight="1" spans="3:15">
      <c r="C1048423" s="16"/>
      <c r="D1048423" s="16"/>
      <c r="E1048423" s="16"/>
      <c r="F1048423" s="16"/>
      <c r="G1048423" s="16"/>
      <c r="H1048423" s="16"/>
      <c r="L1048423" s="16"/>
      <c r="M1048423" s="16"/>
      <c r="N1048423" s="16"/>
      <c r="O1048423" s="16"/>
    </row>
    <row r="1048424" s="2" customFormat="1" customHeight="1" spans="3:15">
      <c r="C1048424" s="16"/>
      <c r="D1048424" s="16"/>
      <c r="E1048424" s="16"/>
      <c r="F1048424" s="16"/>
      <c r="G1048424" s="16"/>
      <c r="H1048424" s="16"/>
      <c r="L1048424" s="16"/>
      <c r="M1048424" s="16"/>
      <c r="N1048424" s="16"/>
      <c r="O1048424" s="16"/>
    </row>
    <row r="1048425" s="2" customFormat="1" customHeight="1" spans="3:15">
      <c r="C1048425" s="16"/>
      <c r="D1048425" s="16"/>
      <c r="E1048425" s="16"/>
      <c r="F1048425" s="16"/>
      <c r="G1048425" s="16"/>
      <c r="H1048425" s="16"/>
      <c r="L1048425" s="16"/>
      <c r="M1048425" s="16"/>
      <c r="N1048425" s="16"/>
      <c r="O1048425" s="16"/>
    </row>
    <row r="1048426" s="2" customFormat="1" customHeight="1" spans="3:15">
      <c r="C1048426" s="16"/>
      <c r="D1048426" s="16"/>
      <c r="E1048426" s="16"/>
      <c r="F1048426" s="16"/>
      <c r="G1048426" s="16"/>
      <c r="H1048426" s="16"/>
      <c r="L1048426" s="16"/>
      <c r="M1048426" s="16"/>
      <c r="N1048426" s="16"/>
      <c r="O1048426" s="16"/>
    </row>
    <row r="1048427" s="2" customFormat="1" customHeight="1" spans="3:15">
      <c r="C1048427" s="16"/>
      <c r="D1048427" s="16"/>
      <c r="E1048427" s="16"/>
      <c r="F1048427" s="16"/>
      <c r="G1048427" s="16"/>
      <c r="H1048427" s="16"/>
      <c r="L1048427" s="16"/>
      <c r="M1048427" s="16"/>
      <c r="N1048427" s="16"/>
      <c r="O1048427" s="16"/>
    </row>
    <row r="1048428" s="2" customFormat="1" customHeight="1" spans="3:15">
      <c r="C1048428" s="16"/>
      <c r="D1048428" s="16"/>
      <c r="E1048428" s="16"/>
      <c r="F1048428" s="16"/>
      <c r="G1048428" s="16"/>
      <c r="H1048428" s="16"/>
      <c r="L1048428" s="16"/>
      <c r="M1048428" s="16"/>
      <c r="N1048428" s="16"/>
      <c r="O1048428" s="16"/>
    </row>
    <row r="1048429" s="2" customFormat="1" customHeight="1" spans="3:15">
      <c r="C1048429" s="16"/>
      <c r="D1048429" s="16"/>
      <c r="E1048429" s="16"/>
      <c r="F1048429" s="16"/>
      <c r="G1048429" s="16"/>
      <c r="H1048429" s="16"/>
      <c r="L1048429" s="16"/>
      <c r="M1048429" s="16"/>
      <c r="N1048429" s="16"/>
      <c r="O1048429" s="16"/>
    </row>
    <row r="1048430" s="2" customFormat="1" customHeight="1" spans="3:15">
      <c r="C1048430" s="16"/>
      <c r="D1048430" s="16"/>
      <c r="E1048430" s="16"/>
      <c r="F1048430" s="16"/>
      <c r="G1048430" s="16"/>
      <c r="H1048430" s="16"/>
      <c r="L1048430" s="16"/>
      <c r="M1048430" s="16"/>
      <c r="N1048430" s="16"/>
      <c r="O1048430" s="16"/>
    </row>
    <row r="1048431" s="2" customFormat="1" customHeight="1" spans="3:15">
      <c r="C1048431" s="16"/>
      <c r="D1048431" s="16"/>
      <c r="E1048431" s="16"/>
      <c r="F1048431" s="16"/>
      <c r="G1048431" s="16"/>
      <c r="H1048431" s="16"/>
      <c r="L1048431" s="16"/>
      <c r="M1048431" s="16"/>
      <c r="N1048431" s="16"/>
      <c r="O1048431" s="16"/>
    </row>
    <row r="1048432" s="2" customFormat="1" customHeight="1" spans="3:15">
      <c r="C1048432" s="16"/>
      <c r="D1048432" s="16"/>
      <c r="E1048432" s="16"/>
      <c r="F1048432" s="16"/>
      <c r="G1048432" s="16"/>
      <c r="H1048432" s="16"/>
      <c r="L1048432" s="16"/>
      <c r="M1048432" s="16"/>
      <c r="N1048432" s="16"/>
      <c r="O1048432" s="16"/>
    </row>
    <row r="1048433" s="2" customFormat="1" customHeight="1" spans="3:15">
      <c r="C1048433" s="16"/>
      <c r="D1048433" s="16"/>
      <c r="E1048433" s="16"/>
      <c r="F1048433" s="16"/>
      <c r="G1048433" s="16"/>
      <c r="H1048433" s="16"/>
      <c r="L1048433" s="16"/>
      <c r="M1048433" s="16"/>
      <c r="N1048433" s="16"/>
      <c r="O1048433" s="16"/>
    </row>
    <row r="1048434" s="2" customFormat="1" customHeight="1" spans="3:15">
      <c r="C1048434" s="16"/>
      <c r="D1048434" s="16"/>
      <c r="E1048434" s="16"/>
      <c r="F1048434" s="16"/>
      <c r="G1048434" s="16"/>
      <c r="H1048434" s="16"/>
      <c r="L1048434" s="16"/>
      <c r="M1048434" s="16"/>
      <c r="N1048434" s="16"/>
      <c r="O1048434" s="16"/>
    </row>
    <row r="1048435" s="2" customFormat="1" customHeight="1" spans="3:15">
      <c r="C1048435" s="16"/>
      <c r="D1048435" s="16"/>
      <c r="E1048435" s="16"/>
      <c r="F1048435" s="16"/>
      <c r="G1048435" s="16"/>
      <c r="H1048435" s="16"/>
      <c r="L1048435" s="16"/>
      <c r="M1048435" s="16"/>
      <c r="N1048435" s="16"/>
      <c r="O1048435" s="16"/>
    </row>
    <row r="1048436" s="2" customFormat="1" customHeight="1" spans="3:15">
      <c r="C1048436" s="16"/>
      <c r="D1048436" s="16"/>
      <c r="E1048436" s="16"/>
      <c r="F1048436" s="16"/>
      <c r="G1048436" s="16"/>
      <c r="H1048436" s="16"/>
      <c r="L1048436" s="16"/>
      <c r="M1048436" s="16"/>
      <c r="N1048436" s="16"/>
      <c r="O1048436" s="16"/>
    </row>
    <row r="1048437" s="2" customFormat="1" customHeight="1" spans="3:15">
      <c r="C1048437" s="16"/>
      <c r="D1048437" s="16"/>
      <c r="E1048437" s="16"/>
      <c r="F1048437" s="16"/>
      <c r="G1048437" s="16"/>
      <c r="H1048437" s="16"/>
      <c r="L1048437" s="16"/>
      <c r="M1048437" s="16"/>
      <c r="N1048437" s="16"/>
      <c r="O1048437" s="16"/>
    </row>
    <row r="1048438" s="2" customFormat="1" customHeight="1" spans="3:15">
      <c r="C1048438" s="16"/>
      <c r="D1048438" s="16"/>
      <c r="E1048438" s="16"/>
      <c r="F1048438" s="16"/>
      <c r="G1048438" s="16"/>
      <c r="H1048438" s="16"/>
      <c r="L1048438" s="16"/>
      <c r="M1048438" s="16"/>
      <c r="N1048438" s="16"/>
      <c r="O1048438" s="16"/>
    </row>
    <row r="1048439" s="2" customFormat="1" customHeight="1" spans="3:15">
      <c r="C1048439" s="16"/>
      <c r="D1048439" s="16"/>
      <c r="E1048439" s="16"/>
      <c r="F1048439" s="16"/>
      <c r="G1048439" s="16"/>
      <c r="H1048439" s="16"/>
      <c r="L1048439" s="16"/>
      <c r="M1048439" s="16"/>
      <c r="N1048439" s="16"/>
      <c r="O1048439" s="16"/>
    </row>
    <row r="1048440" s="2" customFormat="1" customHeight="1" spans="3:15">
      <c r="C1048440" s="16"/>
      <c r="D1048440" s="16"/>
      <c r="E1048440" s="16"/>
      <c r="F1048440" s="16"/>
      <c r="G1048440" s="16"/>
      <c r="H1048440" s="16"/>
      <c r="L1048440" s="16"/>
      <c r="M1048440" s="16"/>
      <c r="N1048440" s="16"/>
      <c r="O1048440" s="16"/>
    </row>
    <row r="1048441" s="2" customFormat="1" customHeight="1" spans="3:15">
      <c r="C1048441" s="16"/>
      <c r="D1048441" s="16"/>
      <c r="E1048441" s="16"/>
      <c r="F1048441" s="16"/>
      <c r="G1048441" s="16"/>
      <c r="H1048441" s="16"/>
      <c r="L1048441" s="16"/>
      <c r="M1048441" s="16"/>
      <c r="N1048441" s="16"/>
      <c r="O1048441" s="16"/>
    </row>
    <row r="1048442" s="2" customFormat="1" customHeight="1" spans="3:15">
      <c r="C1048442" s="16"/>
      <c r="D1048442" s="16"/>
      <c r="E1048442" s="16"/>
      <c r="F1048442" s="16"/>
      <c r="G1048442" s="16"/>
      <c r="H1048442" s="16"/>
      <c r="L1048442" s="16"/>
      <c r="M1048442" s="16"/>
      <c r="N1048442" s="16"/>
      <c r="O1048442" s="16"/>
    </row>
    <row r="1048443" s="2" customFormat="1" customHeight="1" spans="3:15">
      <c r="C1048443" s="16"/>
      <c r="D1048443" s="16"/>
      <c r="E1048443" s="16"/>
      <c r="F1048443" s="16"/>
      <c r="G1048443" s="16"/>
      <c r="H1048443" s="16"/>
      <c r="L1048443" s="16"/>
      <c r="M1048443" s="16"/>
      <c r="N1048443" s="16"/>
      <c r="O1048443" s="16"/>
    </row>
    <row r="1048444" s="2" customFormat="1" customHeight="1" spans="3:15">
      <c r="C1048444" s="16"/>
      <c r="D1048444" s="16"/>
      <c r="E1048444" s="16"/>
      <c r="F1048444" s="16"/>
      <c r="G1048444" s="16"/>
      <c r="H1048444" s="16"/>
      <c r="L1048444" s="16"/>
      <c r="M1048444" s="16"/>
      <c r="N1048444" s="16"/>
      <c r="O1048444" s="16"/>
    </row>
    <row r="1048445" s="2" customFormat="1" customHeight="1" spans="3:15">
      <c r="C1048445" s="16"/>
      <c r="D1048445" s="16"/>
      <c r="E1048445" s="16"/>
      <c r="F1048445" s="16"/>
      <c r="G1048445" s="16"/>
      <c r="H1048445" s="16"/>
      <c r="L1048445" s="16"/>
      <c r="M1048445" s="16"/>
      <c r="N1048445" s="16"/>
      <c r="O1048445" s="16"/>
    </row>
    <row r="1048446" s="2" customFormat="1" customHeight="1" spans="3:15">
      <c r="C1048446" s="16"/>
      <c r="D1048446" s="16"/>
      <c r="E1048446" s="16"/>
      <c r="F1048446" s="16"/>
      <c r="G1048446" s="16"/>
      <c r="H1048446" s="16"/>
      <c r="L1048446" s="16"/>
      <c r="M1048446" s="16"/>
      <c r="N1048446" s="16"/>
      <c r="O1048446" s="16"/>
    </row>
    <row r="1048447" s="2" customFormat="1" customHeight="1" spans="3:15">
      <c r="C1048447" s="16"/>
      <c r="D1048447" s="16"/>
      <c r="E1048447" s="16"/>
      <c r="F1048447" s="16"/>
      <c r="G1048447" s="16"/>
      <c r="H1048447" s="16"/>
      <c r="L1048447" s="16"/>
      <c r="M1048447" s="16"/>
      <c r="N1048447" s="16"/>
      <c r="O1048447" s="16"/>
    </row>
    <row r="1048448" s="2" customFormat="1" customHeight="1" spans="3:15">
      <c r="C1048448" s="16"/>
      <c r="D1048448" s="16"/>
      <c r="E1048448" s="16"/>
      <c r="F1048448" s="16"/>
      <c r="G1048448" s="16"/>
      <c r="H1048448" s="16"/>
      <c r="L1048448" s="16"/>
      <c r="M1048448" s="16"/>
      <c r="N1048448" s="16"/>
      <c r="O1048448" s="16"/>
    </row>
    <row r="1048449" s="2" customFormat="1" customHeight="1" spans="3:15">
      <c r="C1048449" s="16"/>
      <c r="D1048449" s="16"/>
      <c r="E1048449" s="16"/>
      <c r="F1048449" s="16"/>
      <c r="G1048449" s="16"/>
      <c r="H1048449" s="16"/>
      <c r="L1048449" s="16"/>
      <c r="M1048449" s="16"/>
      <c r="N1048449" s="16"/>
      <c r="O1048449" s="16"/>
    </row>
    <row r="1048450" s="2" customFormat="1" customHeight="1" spans="3:15">
      <c r="C1048450" s="16"/>
      <c r="D1048450" s="16"/>
      <c r="E1048450" s="16"/>
      <c r="F1048450" s="16"/>
      <c r="G1048450" s="16"/>
      <c r="H1048450" s="16"/>
      <c r="L1048450" s="16"/>
      <c r="M1048450" s="16"/>
      <c r="N1048450" s="16"/>
      <c r="O1048450" s="16"/>
    </row>
    <row r="1048451" s="2" customFormat="1" customHeight="1" spans="3:15">
      <c r="C1048451" s="16"/>
      <c r="D1048451" s="16"/>
      <c r="E1048451" s="16"/>
      <c r="F1048451" s="16"/>
      <c r="G1048451" s="16"/>
      <c r="H1048451" s="16"/>
      <c r="L1048451" s="16"/>
      <c r="M1048451" s="16"/>
      <c r="N1048451" s="16"/>
      <c r="O1048451" s="16"/>
    </row>
    <row r="1048452" s="2" customFormat="1" customHeight="1" spans="3:15">
      <c r="C1048452" s="16"/>
      <c r="D1048452" s="16"/>
      <c r="E1048452" s="16"/>
      <c r="F1048452" s="16"/>
      <c r="G1048452" s="16"/>
      <c r="H1048452" s="16"/>
      <c r="L1048452" s="16"/>
      <c r="M1048452" s="16"/>
      <c r="N1048452" s="16"/>
      <c r="O1048452" s="16"/>
    </row>
    <row r="1048453" s="2" customFormat="1" customHeight="1" spans="3:15">
      <c r="C1048453" s="16"/>
      <c r="D1048453" s="16"/>
      <c r="E1048453" s="16"/>
      <c r="F1048453" s="16"/>
      <c r="G1048453" s="16"/>
      <c r="H1048453" s="16"/>
      <c r="L1048453" s="16"/>
      <c r="M1048453" s="16"/>
      <c r="N1048453" s="16"/>
      <c r="O1048453" s="16"/>
    </row>
    <row r="1048454" s="2" customFormat="1" customHeight="1" spans="3:15">
      <c r="C1048454" s="16"/>
      <c r="D1048454" s="16"/>
      <c r="E1048454" s="16"/>
      <c r="F1048454" s="16"/>
      <c r="G1048454" s="16"/>
      <c r="H1048454" s="16"/>
      <c r="L1048454" s="16"/>
      <c r="M1048454" s="16"/>
      <c r="N1048454" s="16"/>
      <c r="O1048454" s="16"/>
    </row>
    <row r="1048455" s="2" customFormat="1" customHeight="1" spans="3:15">
      <c r="C1048455" s="16"/>
      <c r="D1048455" s="16"/>
      <c r="E1048455" s="16"/>
      <c r="F1048455" s="16"/>
      <c r="G1048455" s="16"/>
      <c r="H1048455" s="16"/>
      <c r="L1048455" s="16"/>
      <c r="M1048455" s="16"/>
      <c r="N1048455" s="16"/>
      <c r="O1048455" s="16"/>
    </row>
    <row r="1048456" s="2" customFormat="1" customHeight="1" spans="3:15">
      <c r="C1048456" s="16"/>
      <c r="D1048456" s="16"/>
      <c r="E1048456" s="16"/>
      <c r="F1048456" s="16"/>
      <c r="G1048456" s="16"/>
      <c r="H1048456" s="16"/>
      <c r="L1048456" s="16"/>
      <c r="M1048456" s="16"/>
      <c r="N1048456" s="16"/>
      <c r="O1048456" s="16"/>
    </row>
    <row r="1048457" s="2" customFormat="1" customHeight="1" spans="3:15">
      <c r="C1048457" s="16"/>
      <c r="D1048457" s="16"/>
      <c r="E1048457" s="16"/>
      <c r="F1048457" s="16"/>
      <c r="G1048457" s="16"/>
      <c r="H1048457" s="16"/>
      <c r="L1048457" s="16"/>
      <c r="M1048457" s="16"/>
      <c r="N1048457" s="16"/>
      <c r="O1048457" s="16"/>
    </row>
    <row r="1048458" s="2" customFormat="1" customHeight="1" spans="3:15">
      <c r="C1048458" s="16"/>
      <c r="D1048458" s="16"/>
      <c r="E1048458" s="16"/>
      <c r="F1048458" s="16"/>
      <c r="G1048458" s="16"/>
      <c r="H1048458" s="16"/>
      <c r="L1048458" s="16"/>
      <c r="M1048458" s="16"/>
      <c r="N1048458" s="16"/>
      <c r="O1048458" s="16"/>
    </row>
    <row r="1048459" s="2" customFormat="1" customHeight="1" spans="3:15">
      <c r="C1048459" s="16"/>
      <c r="D1048459" s="16"/>
      <c r="E1048459" s="16"/>
      <c r="F1048459" s="16"/>
      <c r="G1048459" s="16"/>
      <c r="H1048459" s="16"/>
      <c r="L1048459" s="16"/>
      <c r="M1048459" s="16"/>
      <c r="N1048459" s="16"/>
      <c r="O1048459" s="16"/>
    </row>
    <row r="1048460" s="2" customFormat="1" customHeight="1" spans="3:15">
      <c r="C1048460" s="16"/>
      <c r="D1048460" s="16"/>
      <c r="E1048460" s="16"/>
      <c r="F1048460" s="16"/>
      <c r="G1048460" s="16"/>
      <c r="H1048460" s="16"/>
      <c r="L1048460" s="16"/>
      <c r="M1048460" s="16"/>
      <c r="N1048460" s="16"/>
      <c r="O1048460" s="16"/>
    </row>
    <row r="1048461" s="2" customFormat="1" customHeight="1" spans="3:15">
      <c r="C1048461" s="16"/>
      <c r="D1048461" s="16"/>
      <c r="E1048461" s="16"/>
      <c r="F1048461" s="16"/>
      <c r="G1048461" s="16"/>
      <c r="H1048461" s="16"/>
      <c r="L1048461" s="16"/>
      <c r="M1048461" s="16"/>
      <c r="N1048461" s="16"/>
      <c r="O1048461" s="16"/>
    </row>
    <row r="1048462" s="2" customFormat="1" customHeight="1" spans="3:15">
      <c r="C1048462" s="16"/>
      <c r="D1048462" s="16"/>
      <c r="E1048462" s="16"/>
      <c r="F1048462" s="16"/>
      <c r="G1048462" s="16"/>
      <c r="H1048462" s="16"/>
      <c r="L1048462" s="16"/>
      <c r="M1048462" s="16"/>
      <c r="N1048462" s="16"/>
      <c r="O1048462" s="16"/>
    </row>
    <row r="1048463" s="2" customFormat="1" customHeight="1" spans="3:15">
      <c r="C1048463" s="16"/>
      <c r="D1048463" s="16"/>
      <c r="E1048463" s="16"/>
      <c r="F1048463" s="16"/>
      <c r="G1048463" s="16"/>
      <c r="H1048463" s="16"/>
      <c r="L1048463" s="16"/>
      <c r="M1048463" s="16"/>
      <c r="N1048463" s="16"/>
      <c r="O1048463" s="16"/>
    </row>
    <row r="1048464" s="2" customFormat="1" customHeight="1" spans="3:15">
      <c r="C1048464" s="16"/>
      <c r="D1048464" s="16"/>
      <c r="E1048464" s="16"/>
      <c r="F1048464" s="16"/>
      <c r="G1048464" s="16"/>
      <c r="H1048464" s="16"/>
      <c r="L1048464" s="16"/>
      <c r="M1048464" s="16"/>
      <c r="N1048464" s="16"/>
      <c r="O1048464" s="16"/>
    </row>
    <row r="1048465" s="2" customFormat="1" customHeight="1" spans="3:15">
      <c r="C1048465" s="16"/>
      <c r="D1048465" s="16"/>
      <c r="E1048465" s="16"/>
      <c r="F1048465" s="16"/>
      <c r="G1048465" s="16"/>
      <c r="H1048465" s="16"/>
      <c r="L1048465" s="16"/>
      <c r="M1048465" s="16"/>
      <c r="N1048465" s="16"/>
      <c r="O1048465" s="16"/>
    </row>
    <row r="1048466" s="2" customFormat="1" customHeight="1" spans="3:15">
      <c r="C1048466" s="16"/>
      <c r="D1048466" s="16"/>
      <c r="E1048466" s="16"/>
      <c r="F1048466" s="16"/>
      <c r="G1048466" s="16"/>
      <c r="H1048466" s="16"/>
      <c r="L1048466" s="16"/>
      <c r="M1048466" s="16"/>
      <c r="N1048466" s="16"/>
      <c r="O1048466" s="16"/>
    </row>
    <row r="1048467" s="2" customFormat="1" customHeight="1" spans="3:15">
      <c r="C1048467" s="16"/>
      <c r="D1048467" s="16"/>
      <c r="E1048467" s="16"/>
      <c r="F1048467" s="16"/>
      <c r="G1048467" s="16"/>
      <c r="H1048467" s="16"/>
      <c r="L1048467" s="16"/>
      <c r="M1048467" s="16"/>
      <c r="N1048467" s="16"/>
      <c r="O1048467" s="16"/>
    </row>
    <row r="1048468" s="2" customFormat="1" customHeight="1" spans="3:15">
      <c r="C1048468" s="16"/>
      <c r="D1048468" s="16"/>
      <c r="E1048468" s="16"/>
      <c r="F1048468" s="16"/>
      <c r="G1048468" s="16"/>
      <c r="H1048468" s="16"/>
      <c r="L1048468" s="16"/>
      <c r="M1048468" s="16"/>
      <c r="N1048468" s="16"/>
      <c r="O1048468" s="16"/>
    </row>
    <row r="1048469" s="2" customFormat="1" customHeight="1" spans="3:15">
      <c r="C1048469" s="16"/>
      <c r="D1048469" s="16"/>
      <c r="E1048469" s="16"/>
      <c r="F1048469" s="16"/>
      <c r="G1048469" s="16"/>
      <c r="H1048469" s="16"/>
      <c r="L1048469" s="16"/>
      <c r="M1048469" s="16"/>
      <c r="N1048469" s="16"/>
      <c r="O1048469" s="16"/>
    </row>
    <row r="1048470" s="2" customFormat="1" customHeight="1" spans="3:15">
      <c r="C1048470" s="16"/>
      <c r="D1048470" s="16"/>
      <c r="E1048470" s="16"/>
      <c r="F1048470" s="16"/>
      <c r="G1048470" s="16"/>
      <c r="H1048470" s="16"/>
      <c r="L1048470" s="16"/>
      <c r="M1048470" s="16"/>
      <c r="N1048470" s="16"/>
      <c r="O1048470" s="16"/>
    </row>
    <row r="1048471" s="2" customFormat="1" customHeight="1" spans="3:15">
      <c r="C1048471" s="16"/>
      <c r="D1048471" s="16"/>
      <c r="E1048471" s="16"/>
      <c r="F1048471" s="16"/>
      <c r="G1048471" s="16"/>
      <c r="H1048471" s="16"/>
      <c r="L1048471" s="16"/>
      <c r="M1048471" s="16"/>
      <c r="N1048471" s="16"/>
      <c r="O1048471" s="16"/>
    </row>
    <row r="1048472" s="2" customFormat="1" customHeight="1" spans="3:15">
      <c r="C1048472" s="16"/>
      <c r="D1048472" s="16"/>
      <c r="E1048472" s="16"/>
      <c r="F1048472" s="16"/>
      <c r="G1048472" s="16"/>
      <c r="H1048472" s="16"/>
      <c r="L1048472" s="16"/>
      <c r="M1048472" s="16"/>
      <c r="N1048472" s="16"/>
      <c r="O1048472" s="16"/>
    </row>
    <row r="1048473" s="2" customFormat="1" customHeight="1" spans="3:15">
      <c r="C1048473" s="16"/>
      <c r="D1048473" s="16"/>
      <c r="E1048473" s="16"/>
      <c r="F1048473" s="16"/>
      <c r="G1048473" s="16"/>
      <c r="H1048473" s="16"/>
      <c r="L1048473" s="16"/>
      <c r="M1048473" s="16"/>
      <c r="N1048473" s="16"/>
      <c r="O1048473" s="16"/>
    </row>
    <row r="1048474" s="2" customFormat="1" customHeight="1" spans="3:15">
      <c r="C1048474" s="16"/>
      <c r="D1048474" s="16"/>
      <c r="E1048474" s="16"/>
      <c r="F1048474" s="16"/>
      <c r="G1048474" s="16"/>
      <c r="H1048474" s="16"/>
      <c r="L1048474" s="16"/>
      <c r="M1048474" s="16"/>
      <c r="N1048474" s="16"/>
      <c r="O1048474" s="16"/>
    </row>
    <row r="1048475" s="2" customFormat="1" customHeight="1" spans="3:15">
      <c r="C1048475" s="16"/>
      <c r="D1048475" s="16"/>
      <c r="E1048475" s="16"/>
      <c r="F1048475" s="16"/>
      <c r="G1048475" s="16"/>
      <c r="H1048475" s="16"/>
      <c r="L1048475" s="16"/>
      <c r="M1048475" s="16"/>
      <c r="N1048475" s="16"/>
      <c r="O1048475" s="16"/>
    </row>
    <row r="1048476" s="2" customFormat="1" customHeight="1" spans="3:15">
      <c r="C1048476" s="16"/>
      <c r="D1048476" s="16"/>
      <c r="E1048476" s="16"/>
      <c r="F1048476" s="16"/>
      <c r="G1048476" s="16"/>
      <c r="H1048476" s="16"/>
      <c r="L1048476" s="16"/>
      <c r="M1048476" s="16"/>
      <c r="N1048476" s="16"/>
      <c r="O1048476" s="16"/>
    </row>
    <row r="1048477" s="2" customFormat="1" customHeight="1" spans="3:15">
      <c r="C1048477" s="16"/>
      <c r="D1048477" s="16"/>
      <c r="E1048477" s="16"/>
      <c r="F1048477" s="16"/>
      <c r="G1048477" s="16"/>
      <c r="H1048477" s="16"/>
      <c r="L1048477" s="16"/>
      <c r="M1048477" s="16"/>
      <c r="N1048477" s="16"/>
      <c r="O1048477" s="16"/>
    </row>
    <row r="1048478" s="2" customFormat="1" customHeight="1" spans="3:15">
      <c r="C1048478" s="16"/>
      <c r="D1048478" s="16"/>
      <c r="E1048478" s="16"/>
      <c r="F1048478" s="16"/>
      <c r="G1048478" s="16"/>
      <c r="H1048478" s="16"/>
      <c r="L1048478" s="16"/>
      <c r="M1048478" s="16"/>
      <c r="N1048478" s="16"/>
      <c r="O1048478" s="16"/>
    </row>
    <row r="1048479" s="2" customFormat="1" customHeight="1" spans="3:15">
      <c r="C1048479" s="16"/>
      <c r="D1048479" s="16"/>
      <c r="E1048479" s="16"/>
      <c r="F1048479" s="16"/>
      <c r="G1048479" s="16"/>
      <c r="H1048479" s="16"/>
      <c r="L1048479" s="16"/>
      <c r="M1048479" s="16"/>
      <c r="N1048479" s="16"/>
      <c r="O1048479" s="16"/>
    </row>
    <row r="1048480" s="2" customFormat="1" customHeight="1" spans="3:15">
      <c r="C1048480" s="16"/>
      <c r="D1048480" s="16"/>
      <c r="E1048480" s="16"/>
      <c r="F1048480" s="16"/>
      <c r="G1048480" s="16"/>
      <c r="H1048480" s="16"/>
      <c r="L1048480" s="16"/>
      <c r="M1048480" s="16"/>
      <c r="N1048480" s="16"/>
      <c r="O1048480" s="16"/>
    </row>
    <row r="1048481" s="2" customFormat="1" customHeight="1" spans="3:15">
      <c r="C1048481" s="16"/>
      <c r="D1048481" s="16"/>
      <c r="E1048481" s="16"/>
      <c r="F1048481" s="16"/>
      <c r="G1048481" s="16"/>
      <c r="H1048481" s="16"/>
      <c r="L1048481" s="16"/>
      <c r="M1048481" s="16"/>
      <c r="N1048481" s="16"/>
      <c r="O1048481" s="16"/>
    </row>
    <row r="1048482" s="2" customFormat="1" customHeight="1" spans="3:15">
      <c r="C1048482" s="16"/>
      <c r="D1048482" s="16"/>
      <c r="E1048482" s="16"/>
      <c r="F1048482" s="16"/>
      <c r="G1048482" s="16"/>
      <c r="H1048482" s="16"/>
      <c r="L1048482" s="16"/>
      <c r="M1048482" s="16"/>
      <c r="N1048482" s="16"/>
      <c r="O1048482" s="16"/>
    </row>
    <row r="1048483" s="2" customFormat="1" customHeight="1" spans="3:15">
      <c r="C1048483" s="16"/>
      <c r="D1048483" s="16"/>
      <c r="E1048483" s="16"/>
      <c r="F1048483" s="16"/>
      <c r="G1048483" s="16"/>
      <c r="H1048483" s="16"/>
      <c r="L1048483" s="16"/>
      <c r="M1048483" s="16"/>
      <c r="N1048483" s="16"/>
      <c r="O1048483" s="16"/>
    </row>
    <row r="1048484" s="2" customFormat="1" customHeight="1" spans="3:15">
      <c r="C1048484" s="16"/>
      <c r="D1048484" s="16"/>
      <c r="E1048484" s="16"/>
      <c r="F1048484" s="16"/>
      <c r="G1048484" s="16"/>
      <c r="H1048484" s="16"/>
      <c r="L1048484" s="16"/>
      <c r="M1048484" s="16"/>
      <c r="N1048484" s="16"/>
      <c r="O1048484" s="16"/>
    </row>
    <row r="1048485" s="2" customFormat="1" customHeight="1" spans="3:15">
      <c r="C1048485" s="16"/>
      <c r="D1048485" s="16"/>
      <c r="E1048485" s="16"/>
      <c r="F1048485" s="16"/>
      <c r="G1048485" s="16"/>
      <c r="H1048485" s="16"/>
      <c r="L1048485" s="16"/>
      <c r="M1048485" s="16"/>
      <c r="N1048485" s="16"/>
      <c r="O1048485" s="16"/>
    </row>
    <row r="1048486" s="2" customFormat="1" customHeight="1" spans="3:15">
      <c r="C1048486" s="16"/>
      <c r="D1048486" s="16"/>
      <c r="E1048486" s="16"/>
      <c r="F1048486" s="16"/>
      <c r="G1048486" s="16"/>
      <c r="H1048486" s="16"/>
      <c r="L1048486" s="16"/>
      <c r="M1048486" s="16"/>
      <c r="N1048486" s="16"/>
      <c r="O1048486" s="16"/>
    </row>
    <row r="1048487" s="2" customFormat="1" customHeight="1" spans="3:15">
      <c r="C1048487" s="16"/>
      <c r="D1048487" s="16"/>
      <c r="E1048487" s="16"/>
      <c r="F1048487" s="16"/>
      <c r="G1048487" s="16"/>
      <c r="H1048487" s="16"/>
      <c r="L1048487" s="16"/>
      <c r="M1048487" s="16"/>
      <c r="N1048487" s="16"/>
      <c r="O1048487" s="16"/>
    </row>
    <row r="1048488" s="2" customFormat="1" customHeight="1" spans="3:15">
      <c r="C1048488" s="16"/>
      <c r="D1048488" s="16"/>
      <c r="E1048488" s="16"/>
      <c r="F1048488" s="16"/>
      <c r="G1048488" s="16"/>
      <c r="H1048488" s="16"/>
      <c r="L1048488" s="16"/>
      <c r="M1048488" s="16"/>
      <c r="N1048488" s="16"/>
      <c r="O1048488" s="16"/>
    </row>
    <row r="1048489" s="2" customFormat="1" customHeight="1" spans="3:15">
      <c r="C1048489" s="16"/>
      <c r="D1048489" s="16"/>
      <c r="E1048489" s="16"/>
      <c r="F1048489" s="16"/>
      <c r="G1048489" s="16"/>
      <c r="H1048489" s="16"/>
      <c r="L1048489" s="16"/>
      <c r="M1048489" s="16"/>
      <c r="N1048489" s="16"/>
      <c r="O1048489" s="16"/>
    </row>
    <row r="1048490" s="2" customFormat="1" customHeight="1" spans="3:15">
      <c r="C1048490" s="16"/>
      <c r="D1048490" s="16"/>
      <c r="E1048490" s="16"/>
      <c r="F1048490" s="16"/>
      <c r="G1048490" s="16"/>
      <c r="H1048490" s="16"/>
      <c r="L1048490" s="16"/>
      <c r="M1048490" s="16"/>
      <c r="N1048490" s="16"/>
      <c r="O1048490" s="16"/>
    </row>
    <row r="1048491" s="2" customFormat="1" customHeight="1" spans="3:15">
      <c r="C1048491" s="16"/>
      <c r="D1048491" s="16"/>
      <c r="E1048491" s="16"/>
      <c r="F1048491" s="16"/>
      <c r="G1048491" s="16"/>
      <c r="H1048491" s="16"/>
      <c r="L1048491" s="16"/>
      <c r="M1048491" s="16"/>
      <c r="N1048491" s="16"/>
      <c r="O1048491" s="16"/>
    </row>
    <row r="1048492" s="2" customFormat="1" customHeight="1" spans="3:15">
      <c r="C1048492" s="16"/>
      <c r="D1048492" s="16"/>
      <c r="E1048492" s="16"/>
      <c r="F1048492" s="16"/>
      <c r="G1048492" s="16"/>
      <c r="H1048492" s="16"/>
      <c r="L1048492" s="16"/>
      <c r="M1048492" s="16"/>
      <c r="N1048492" s="16"/>
      <c r="O1048492" s="16"/>
    </row>
    <row r="1048493" s="2" customFormat="1" customHeight="1" spans="3:15">
      <c r="C1048493" s="16"/>
      <c r="D1048493" s="16"/>
      <c r="E1048493" s="16"/>
      <c r="F1048493" s="16"/>
      <c r="G1048493" s="16"/>
      <c r="H1048493" s="16"/>
      <c r="L1048493" s="16"/>
      <c r="M1048493" s="16"/>
      <c r="N1048493" s="16"/>
      <c r="O1048493" s="16"/>
    </row>
    <row r="1048494" s="2" customFormat="1" customHeight="1" spans="3:15">
      <c r="C1048494" s="16"/>
      <c r="D1048494" s="16"/>
      <c r="E1048494" s="16"/>
      <c r="F1048494" s="16"/>
      <c r="G1048494" s="16"/>
      <c r="H1048494" s="16"/>
      <c r="L1048494" s="16"/>
      <c r="M1048494" s="16"/>
      <c r="N1048494" s="16"/>
      <c r="O1048494" s="16"/>
    </row>
    <row r="1048495" s="2" customFormat="1" customHeight="1" spans="3:15">
      <c r="C1048495" s="16"/>
      <c r="D1048495" s="16"/>
      <c r="E1048495" s="16"/>
      <c r="F1048495" s="16"/>
      <c r="G1048495" s="16"/>
      <c r="H1048495" s="16"/>
      <c r="L1048495" s="16"/>
      <c r="M1048495" s="16"/>
      <c r="N1048495" s="16"/>
      <c r="O1048495" s="16"/>
    </row>
    <row r="1048496" s="2" customFormat="1" customHeight="1" spans="3:15">
      <c r="C1048496" s="16"/>
      <c r="D1048496" s="16"/>
      <c r="E1048496" s="16"/>
      <c r="F1048496" s="16"/>
      <c r="G1048496" s="16"/>
      <c r="H1048496" s="16"/>
      <c r="L1048496" s="16"/>
      <c r="M1048496" s="16"/>
      <c r="N1048496" s="16"/>
      <c r="O1048496" s="16"/>
    </row>
    <row r="1048497" s="2" customFormat="1" customHeight="1" spans="3:15">
      <c r="C1048497" s="16"/>
      <c r="D1048497" s="16"/>
      <c r="E1048497" s="16"/>
      <c r="F1048497" s="16"/>
      <c r="G1048497" s="16"/>
      <c r="H1048497" s="16"/>
      <c r="L1048497" s="16"/>
      <c r="M1048497" s="16"/>
      <c r="N1048497" s="16"/>
      <c r="O1048497" s="16"/>
    </row>
    <row r="1048498" s="2" customFormat="1" customHeight="1" spans="3:15">
      <c r="C1048498" s="16"/>
      <c r="D1048498" s="16"/>
      <c r="E1048498" s="16"/>
      <c r="F1048498" s="16"/>
      <c r="G1048498" s="16"/>
      <c r="H1048498" s="16"/>
      <c r="L1048498" s="16"/>
      <c r="M1048498" s="16"/>
      <c r="N1048498" s="16"/>
      <c r="O1048498" s="16"/>
    </row>
    <row r="1048499" s="2" customFormat="1" customHeight="1" spans="3:15">
      <c r="C1048499" s="16"/>
      <c r="D1048499" s="16"/>
      <c r="E1048499" s="16"/>
      <c r="F1048499" s="16"/>
      <c r="G1048499" s="16"/>
      <c r="H1048499" s="16"/>
      <c r="L1048499" s="16"/>
      <c r="M1048499" s="16"/>
      <c r="N1048499" s="16"/>
      <c r="O1048499" s="16"/>
    </row>
    <row r="1048500" s="2" customFormat="1" customHeight="1" spans="3:15">
      <c r="C1048500" s="16"/>
      <c r="D1048500" s="16"/>
      <c r="E1048500" s="16"/>
      <c r="F1048500" s="16"/>
      <c r="G1048500" s="16"/>
      <c r="H1048500" s="16"/>
      <c r="L1048500" s="16"/>
      <c r="M1048500" s="16"/>
      <c r="N1048500" s="16"/>
      <c r="O1048500" s="16"/>
    </row>
    <row r="1048501" s="2" customFormat="1" customHeight="1" spans="3:15">
      <c r="C1048501" s="16"/>
      <c r="D1048501" s="16"/>
      <c r="E1048501" s="16"/>
      <c r="F1048501" s="16"/>
      <c r="G1048501" s="16"/>
      <c r="H1048501" s="16"/>
      <c r="L1048501" s="16"/>
      <c r="M1048501" s="16"/>
      <c r="N1048501" s="16"/>
      <c r="O1048501" s="16"/>
    </row>
    <row r="1048502" s="2" customFormat="1" customHeight="1" spans="3:15">
      <c r="C1048502" s="16"/>
      <c r="D1048502" s="16"/>
      <c r="E1048502" s="16"/>
      <c r="F1048502" s="16"/>
      <c r="G1048502" s="16"/>
      <c r="H1048502" s="16"/>
      <c r="L1048502" s="16"/>
      <c r="M1048502" s="16"/>
      <c r="N1048502" s="16"/>
      <c r="O1048502" s="16"/>
    </row>
    <row r="1048503" s="2" customFormat="1" customHeight="1" spans="3:15">
      <c r="C1048503" s="16"/>
      <c r="D1048503" s="16"/>
      <c r="E1048503" s="16"/>
      <c r="F1048503" s="16"/>
      <c r="G1048503" s="16"/>
      <c r="H1048503" s="16"/>
      <c r="L1048503" s="16"/>
      <c r="M1048503" s="16"/>
      <c r="N1048503" s="16"/>
      <c r="O1048503" s="16"/>
    </row>
    <row r="1048504" s="2" customFormat="1" customHeight="1" spans="3:15">
      <c r="C1048504" s="16"/>
      <c r="D1048504" s="16"/>
      <c r="E1048504" s="16"/>
      <c r="F1048504" s="16"/>
      <c r="G1048504" s="16"/>
      <c r="H1048504" s="16"/>
      <c r="L1048504" s="16"/>
      <c r="M1048504" s="16"/>
      <c r="N1048504" s="16"/>
      <c r="O1048504" s="16"/>
    </row>
    <row r="1048505" s="2" customFormat="1" customHeight="1" spans="3:15">
      <c r="C1048505" s="16"/>
      <c r="D1048505" s="16"/>
      <c r="E1048505" s="16"/>
      <c r="F1048505" s="16"/>
      <c r="G1048505" s="16"/>
      <c r="H1048505" s="16"/>
      <c r="L1048505" s="16"/>
      <c r="M1048505" s="16"/>
      <c r="N1048505" s="16"/>
      <c r="O1048505" s="16"/>
    </row>
    <row r="1048506" s="2" customFormat="1" customHeight="1" spans="3:15">
      <c r="C1048506" s="16"/>
      <c r="D1048506" s="16"/>
      <c r="E1048506" s="16"/>
      <c r="F1048506" s="16"/>
      <c r="G1048506" s="16"/>
      <c r="H1048506" s="16"/>
      <c r="L1048506" s="16"/>
      <c r="M1048506" s="16"/>
      <c r="N1048506" s="16"/>
      <c r="O1048506" s="16"/>
    </row>
    <row r="1048507" s="2" customFormat="1" customHeight="1" spans="3:15">
      <c r="C1048507" s="16"/>
      <c r="D1048507" s="16"/>
      <c r="E1048507" s="16"/>
      <c r="F1048507" s="16"/>
      <c r="G1048507" s="16"/>
      <c r="H1048507" s="16"/>
      <c r="L1048507" s="16"/>
      <c r="M1048507" s="16"/>
      <c r="N1048507" s="16"/>
      <c r="O1048507" s="16"/>
    </row>
    <row r="1048508" s="2" customFormat="1" customHeight="1" spans="3:15">
      <c r="C1048508" s="16"/>
      <c r="D1048508" s="16"/>
      <c r="E1048508" s="16"/>
      <c r="F1048508" s="16"/>
      <c r="G1048508" s="16"/>
      <c r="H1048508" s="16"/>
      <c r="L1048508" s="16"/>
      <c r="M1048508" s="16"/>
      <c r="N1048508" s="16"/>
      <c r="O1048508" s="16"/>
    </row>
    <row r="1048509" s="2" customFormat="1" customHeight="1" spans="3:15">
      <c r="C1048509" s="16"/>
      <c r="D1048509" s="16"/>
      <c r="E1048509" s="16"/>
      <c r="F1048509" s="16"/>
      <c r="G1048509" s="16"/>
      <c r="H1048509" s="16"/>
      <c r="L1048509" s="16"/>
      <c r="M1048509" s="16"/>
      <c r="N1048509" s="16"/>
      <c r="O1048509" s="16"/>
    </row>
    <row r="1048510" s="2" customFormat="1" customHeight="1" spans="3:15">
      <c r="C1048510" s="16"/>
      <c r="D1048510" s="16"/>
      <c r="E1048510" s="16"/>
      <c r="F1048510" s="16"/>
      <c r="G1048510" s="16"/>
      <c r="H1048510" s="16"/>
      <c r="L1048510" s="16"/>
      <c r="M1048510" s="16"/>
      <c r="N1048510" s="16"/>
      <c r="O1048510" s="16"/>
    </row>
    <row r="1048511" s="2" customFormat="1" customHeight="1" spans="3:15">
      <c r="C1048511" s="16"/>
      <c r="D1048511" s="16"/>
      <c r="E1048511" s="16"/>
      <c r="F1048511" s="16"/>
      <c r="G1048511" s="16"/>
      <c r="H1048511" s="16"/>
      <c r="L1048511" s="16"/>
      <c r="M1048511" s="16"/>
      <c r="N1048511" s="16"/>
      <c r="O1048511" s="16"/>
    </row>
    <row r="1048512" s="2" customFormat="1" customHeight="1" spans="3:15">
      <c r="C1048512" s="16"/>
      <c r="D1048512" s="16"/>
      <c r="E1048512" s="16"/>
      <c r="F1048512" s="16"/>
      <c r="G1048512" s="16"/>
      <c r="H1048512" s="16"/>
      <c r="L1048512" s="16"/>
      <c r="M1048512" s="16"/>
      <c r="N1048512" s="16"/>
      <c r="O1048512" s="16"/>
    </row>
    <row r="1048513" s="2" customFormat="1" customHeight="1" spans="3:15">
      <c r="C1048513" s="16"/>
      <c r="D1048513" s="16"/>
      <c r="E1048513" s="16"/>
      <c r="F1048513" s="16"/>
      <c r="G1048513" s="16"/>
      <c r="H1048513" s="16"/>
      <c r="L1048513" s="16"/>
      <c r="M1048513" s="16"/>
      <c r="N1048513" s="16"/>
      <c r="O1048513" s="16"/>
    </row>
    <row r="1048514" s="2" customFormat="1" customHeight="1" spans="3:15">
      <c r="C1048514" s="16"/>
      <c r="D1048514" s="16"/>
      <c r="E1048514" s="16"/>
      <c r="F1048514" s="16"/>
      <c r="G1048514" s="16"/>
      <c r="H1048514" s="16"/>
      <c r="L1048514" s="16"/>
      <c r="M1048514" s="16"/>
      <c r="N1048514" s="16"/>
      <c r="O1048514" s="16"/>
    </row>
    <row r="1048515" s="2" customFormat="1" customHeight="1" spans="3:15">
      <c r="C1048515" s="16"/>
      <c r="D1048515" s="16"/>
      <c r="E1048515" s="16"/>
      <c r="F1048515" s="16"/>
      <c r="G1048515" s="16"/>
      <c r="H1048515" s="16"/>
      <c r="L1048515" s="16"/>
      <c r="M1048515" s="16"/>
      <c r="N1048515" s="16"/>
      <c r="O1048515" s="16"/>
    </row>
    <row r="1048516" s="2" customFormat="1" customHeight="1" spans="3:15">
      <c r="C1048516" s="16"/>
      <c r="D1048516" s="16"/>
      <c r="E1048516" s="16"/>
      <c r="F1048516" s="16"/>
      <c r="G1048516" s="16"/>
      <c r="H1048516" s="16"/>
      <c r="L1048516" s="16"/>
      <c r="M1048516" s="16"/>
      <c r="N1048516" s="16"/>
      <c r="O1048516" s="16"/>
    </row>
    <row r="1048517" s="2" customFormat="1" customHeight="1" spans="3:15">
      <c r="C1048517" s="16"/>
      <c r="D1048517" s="16"/>
      <c r="E1048517" s="16"/>
      <c r="F1048517" s="16"/>
      <c r="G1048517" s="16"/>
      <c r="H1048517" s="16"/>
      <c r="L1048517" s="16"/>
      <c r="M1048517" s="16"/>
      <c r="N1048517" s="16"/>
      <c r="O1048517" s="16"/>
    </row>
    <row r="1048518" s="2" customFormat="1" customHeight="1" spans="3:15">
      <c r="C1048518" s="16"/>
      <c r="D1048518" s="16"/>
      <c r="E1048518" s="16"/>
      <c r="F1048518" s="16"/>
      <c r="G1048518" s="16"/>
      <c r="H1048518" s="16"/>
      <c r="L1048518" s="16"/>
      <c r="M1048518" s="16"/>
      <c r="N1048518" s="16"/>
      <c r="O1048518" s="16"/>
    </row>
    <row r="1048519" s="2" customFormat="1" customHeight="1" spans="3:15">
      <c r="C1048519" s="16"/>
      <c r="D1048519" s="16"/>
      <c r="E1048519" s="16"/>
      <c r="F1048519" s="16"/>
      <c r="G1048519" s="16"/>
      <c r="H1048519" s="16"/>
      <c r="L1048519" s="16"/>
      <c r="M1048519" s="16"/>
      <c r="N1048519" s="16"/>
      <c r="O1048519" s="16"/>
    </row>
    <row r="1048520" s="2" customFormat="1" customHeight="1" spans="3:15">
      <c r="C1048520" s="16"/>
      <c r="D1048520" s="16"/>
      <c r="E1048520" s="16"/>
      <c r="F1048520" s="16"/>
      <c r="G1048520" s="16"/>
      <c r="H1048520" s="16"/>
      <c r="L1048520" s="16"/>
      <c r="M1048520" s="16"/>
      <c r="N1048520" s="16"/>
      <c r="O1048520" s="16"/>
    </row>
    <row r="1048521" s="2" customFormat="1" customHeight="1" spans="3:15">
      <c r="C1048521" s="16"/>
      <c r="D1048521" s="16"/>
      <c r="E1048521" s="16"/>
      <c r="F1048521" s="16"/>
      <c r="G1048521" s="16"/>
      <c r="H1048521" s="16"/>
      <c r="L1048521" s="16"/>
      <c r="M1048521" s="16"/>
      <c r="N1048521" s="16"/>
      <c r="O1048521" s="16"/>
    </row>
    <row r="1048522" s="2" customFormat="1" customHeight="1" spans="3:15">
      <c r="C1048522" s="16"/>
      <c r="D1048522" s="16"/>
      <c r="E1048522" s="16"/>
      <c r="F1048522" s="16"/>
      <c r="G1048522" s="16"/>
      <c r="H1048522" s="16"/>
      <c r="L1048522" s="16"/>
      <c r="M1048522" s="16"/>
      <c r="N1048522" s="16"/>
      <c r="O1048522" s="16"/>
    </row>
    <row r="1048523" s="2" customFormat="1" customHeight="1" spans="3:15">
      <c r="C1048523" s="16"/>
      <c r="D1048523" s="16"/>
      <c r="E1048523" s="16"/>
      <c r="F1048523" s="16"/>
      <c r="G1048523" s="16"/>
      <c r="H1048523" s="16"/>
      <c r="L1048523" s="16"/>
      <c r="M1048523" s="16"/>
      <c r="N1048523" s="16"/>
      <c r="O1048523" s="16"/>
    </row>
    <row r="1048524" s="2" customFormat="1" customHeight="1" spans="3:15">
      <c r="C1048524" s="16"/>
      <c r="D1048524" s="16"/>
      <c r="E1048524" s="16"/>
      <c r="F1048524" s="16"/>
      <c r="G1048524" s="16"/>
      <c r="H1048524" s="16"/>
      <c r="L1048524" s="16"/>
      <c r="M1048524" s="16"/>
      <c r="N1048524" s="16"/>
      <c r="O1048524" s="16"/>
    </row>
    <row r="1048525" s="2" customFormat="1" customHeight="1" spans="3:15">
      <c r="C1048525" s="16"/>
      <c r="D1048525" s="16"/>
      <c r="E1048525" s="16"/>
      <c r="F1048525" s="16"/>
      <c r="G1048525" s="16"/>
      <c r="H1048525" s="16"/>
      <c r="L1048525" s="16"/>
      <c r="M1048525" s="16"/>
      <c r="N1048525" s="16"/>
      <c r="O1048525" s="16"/>
    </row>
    <row r="1048526" s="2" customFormat="1" customHeight="1" spans="3:15">
      <c r="C1048526" s="16"/>
      <c r="D1048526" s="16"/>
      <c r="E1048526" s="16"/>
      <c r="F1048526" s="16"/>
      <c r="G1048526" s="16"/>
      <c r="H1048526" s="16"/>
      <c r="L1048526" s="16"/>
      <c r="M1048526" s="16"/>
      <c r="N1048526" s="16"/>
      <c r="O1048526" s="16"/>
    </row>
    <row r="1048527" s="2" customFormat="1" customHeight="1" spans="3:15">
      <c r="C1048527" s="16"/>
      <c r="D1048527" s="16"/>
      <c r="E1048527" s="16"/>
      <c r="F1048527" s="16"/>
      <c r="G1048527" s="16"/>
      <c r="H1048527" s="16"/>
      <c r="L1048527" s="16"/>
      <c r="M1048527" s="16"/>
      <c r="N1048527" s="16"/>
      <c r="O1048527" s="16"/>
    </row>
    <row r="1048528" s="2" customFormat="1" customHeight="1" spans="3:15">
      <c r="C1048528" s="16"/>
      <c r="D1048528" s="16"/>
      <c r="E1048528" s="16"/>
      <c r="F1048528" s="16"/>
      <c r="G1048528" s="16"/>
      <c r="H1048528" s="16"/>
      <c r="L1048528" s="16"/>
      <c r="M1048528" s="16"/>
      <c r="N1048528" s="16"/>
      <c r="O1048528" s="16"/>
    </row>
    <row r="1048529" s="2" customFormat="1" customHeight="1" spans="3:15">
      <c r="C1048529" s="16"/>
      <c r="D1048529" s="16"/>
      <c r="E1048529" s="16"/>
      <c r="F1048529" s="16"/>
      <c r="G1048529" s="16"/>
      <c r="H1048529" s="16"/>
      <c r="L1048529" s="16"/>
      <c r="M1048529" s="16"/>
      <c r="N1048529" s="16"/>
      <c r="O1048529" s="16"/>
    </row>
    <row r="1048530" s="2" customFormat="1" customHeight="1" spans="3:15">
      <c r="C1048530" s="16"/>
      <c r="D1048530" s="16"/>
      <c r="E1048530" s="16"/>
      <c r="F1048530" s="16"/>
      <c r="G1048530" s="16"/>
      <c r="H1048530" s="16"/>
      <c r="L1048530" s="16"/>
      <c r="M1048530" s="16"/>
      <c r="N1048530" s="16"/>
      <c r="O1048530" s="16"/>
    </row>
    <row r="1048531" s="2" customFormat="1" customHeight="1" spans="3:15">
      <c r="C1048531" s="16"/>
      <c r="D1048531" s="16"/>
      <c r="E1048531" s="16"/>
      <c r="F1048531" s="16"/>
      <c r="G1048531" s="16"/>
      <c r="H1048531" s="16"/>
      <c r="L1048531" s="16"/>
      <c r="M1048531" s="16"/>
      <c r="N1048531" s="16"/>
      <c r="O1048531" s="16"/>
    </row>
    <row r="1048532" s="2" customFormat="1" customHeight="1" spans="3:15">
      <c r="C1048532" s="16"/>
      <c r="D1048532" s="16"/>
      <c r="E1048532" s="16"/>
      <c r="F1048532" s="16"/>
      <c r="G1048532" s="16"/>
      <c r="H1048532" s="16"/>
      <c r="L1048532" s="16"/>
      <c r="M1048532" s="16"/>
      <c r="N1048532" s="16"/>
      <c r="O1048532" s="16"/>
    </row>
    <row r="1048533" s="2" customFormat="1" customHeight="1" spans="3:15">
      <c r="C1048533" s="16"/>
      <c r="D1048533" s="16"/>
      <c r="E1048533" s="16"/>
      <c r="F1048533" s="16"/>
      <c r="G1048533" s="16"/>
      <c r="H1048533" s="16"/>
      <c r="L1048533" s="16"/>
      <c r="M1048533" s="16"/>
      <c r="N1048533" s="16"/>
      <c r="O1048533" s="16"/>
    </row>
  </sheetData>
  <autoFilter xmlns:etc="http://www.wps.cn/officeDocument/2017/etCustomData" ref="A2:R18" etc:filterBottomFollowUsedRange="0">
    <extLst/>
  </autoFilter>
  <mergeCells count="8">
    <mergeCell ref="A1:P1"/>
    <mergeCell ref="S16:T16"/>
    <mergeCell ref="F6:F7"/>
    <mergeCell ref="G6:G7"/>
    <mergeCell ref="L6:L7"/>
    <mergeCell ref="M6:M7"/>
    <mergeCell ref="N6:N7"/>
    <mergeCell ref="O6:O7"/>
  </mergeCells>
  <pageMargins left="0.354166666666667" right="0.236111111111111" top="0.786805555555556" bottom="0.62986111111111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8533"/>
  <sheetViews>
    <sheetView workbookViewId="0">
      <selection activeCell="C17" sqref="C17"/>
    </sheetView>
  </sheetViews>
  <sheetFormatPr defaultColWidth="9" defaultRowHeight="27" customHeight="1"/>
  <cols>
    <col min="1" max="1" width="5.875" style="2" customWidth="1"/>
    <col min="2" max="3" width="12.7916666666667" style="2" customWidth="1"/>
    <col min="4" max="4" width="8.675" style="2" customWidth="1"/>
    <col min="5" max="5" width="18.3833333333333" style="2" customWidth="1"/>
    <col min="6" max="6" width="16" style="2"/>
    <col min="7" max="7" width="15.1416666666667" style="2" customWidth="1"/>
    <col min="8" max="8" width="14.9916666666667" style="2" customWidth="1"/>
    <col min="9" max="9" width="15.2916666666667" style="3" customWidth="1"/>
    <col min="10" max="10" width="17.7916666666667" style="3" customWidth="1"/>
    <col min="11" max="11" width="11.9083333333333" style="3" customWidth="1"/>
    <col min="12" max="12" width="14.8583333333333" style="2" customWidth="1"/>
    <col min="13" max="13" width="9" style="2"/>
    <col min="14" max="14" width="13.125" style="2"/>
    <col min="15" max="16384" width="9" style="2"/>
  </cols>
  <sheetData>
    <row r="1" s="1" customFormat="1" ht="44" customHeight="1" spans="1:14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2"/>
      <c r="N1" s="12"/>
    </row>
    <row r="2" s="1" customFormat="1" customHeight="1" spans="1:12">
      <c r="A2" s="5" t="s">
        <v>5</v>
      </c>
      <c r="B2" s="5" t="s">
        <v>25</v>
      </c>
      <c r="C2" s="5" t="s">
        <v>26</v>
      </c>
      <c r="D2" s="6" t="s">
        <v>27</v>
      </c>
      <c r="E2" s="7" t="s">
        <v>28</v>
      </c>
      <c r="F2" s="7" t="s">
        <v>29</v>
      </c>
      <c r="G2" s="7" t="s">
        <v>30</v>
      </c>
      <c r="H2" s="7" t="s">
        <v>31</v>
      </c>
      <c r="I2" s="6" t="s">
        <v>32</v>
      </c>
      <c r="J2" s="6" t="s">
        <v>33</v>
      </c>
      <c r="K2" s="5" t="s">
        <v>34</v>
      </c>
      <c r="L2" s="5" t="s">
        <v>38</v>
      </c>
    </row>
    <row r="3" s="2" customFormat="1" customHeight="1" spans="1:12">
      <c r="A3" s="6">
        <v>1</v>
      </c>
      <c r="B3" s="6" t="s">
        <v>39</v>
      </c>
      <c r="C3" s="6">
        <v>68.42</v>
      </c>
      <c r="D3" s="6">
        <v>3.1</v>
      </c>
      <c r="E3" s="8">
        <v>77417</v>
      </c>
      <c r="F3" s="8">
        <v>77417</v>
      </c>
      <c r="G3" s="8">
        <f>E3/12</f>
        <v>6451.41666666667</v>
      </c>
      <c r="H3" s="7" t="s">
        <v>40</v>
      </c>
      <c r="I3" s="6" t="s">
        <v>41</v>
      </c>
      <c r="J3" s="6" t="s">
        <v>42</v>
      </c>
      <c r="K3" s="6" t="s">
        <v>15</v>
      </c>
      <c r="L3" s="6"/>
    </row>
    <row r="4" s="2" customFormat="1" customHeight="1" spans="1:12">
      <c r="A4" s="6">
        <v>2</v>
      </c>
      <c r="B4" s="6" t="s">
        <v>43</v>
      </c>
      <c r="C4" s="6">
        <v>116.65</v>
      </c>
      <c r="D4" s="6">
        <v>2.96</v>
      </c>
      <c r="E4" s="8">
        <v>126028.66</v>
      </c>
      <c r="F4" s="8">
        <v>126028.66</v>
      </c>
      <c r="G4" s="8">
        <f t="shared" ref="G4:G9" si="0">E4/12</f>
        <v>10502.3883333333</v>
      </c>
      <c r="H4" s="7" t="s">
        <v>44</v>
      </c>
      <c r="I4" s="5" t="s">
        <v>45</v>
      </c>
      <c r="J4" s="6" t="s">
        <v>46</v>
      </c>
      <c r="K4" s="6" t="s">
        <v>19</v>
      </c>
      <c r="L4" s="6"/>
    </row>
    <row r="5" s="2" customFormat="1" customHeight="1" spans="1:12">
      <c r="A5" s="6">
        <v>3</v>
      </c>
      <c r="B5" s="6" t="s">
        <v>47</v>
      </c>
      <c r="C5" s="6">
        <v>85.66</v>
      </c>
      <c r="D5" s="6">
        <v>1.4</v>
      </c>
      <c r="E5" s="8">
        <v>43772</v>
      </c>
      <c r="F5" s="8">
        <v>43772</v>
      </c>
      <c r="G5" s="8">
        <f t="shared" si="0"/>
        <v>3647.66666666667</v>
      </c>
      <c r="H5" s="7" t="s">
        <v>48</v>
      </c>
      <c r="I5" s="5" t="s">
        <v>49</v>
      </c>
      <c r="J5" s="6" t="s">
        <v>50</v>
      </c>
      <c r="K5" s="6" t="s">
        <v>19</v>
      </c>
      <c r="L5" s="6"/>
    </row>
    <row r="6" s="2" customFormat="1" customHeight="1" spans="1:12">
      <c r="A6" s="6">
        <v>4</v>
      </c>
      <c r="B6" s="6" t="s">
        <v>51</v>
      </c>
      <c r="C6" s="6">
        <v>85.66</v>
      </c>
      <c r="D6" s="6">
        <v>1.3</v>
      </c>
      <c r="E6" s="8">
        <v>40645.67</v>
      </c>
      <c r="F6" s="9">
        <v>186213</v>
      </c>
      <c r="G6" s="9">
        <f>F6/12</f>
        <v>15517.75</v>
      </c>
      <c r="H6" s="7" t="s">
        <v>52</v>
      </c>
      <c r="I6" s="6" t="s">
        <v>53</v>
      </c>
      <c r="J6" s="6" t="s">
        <v>54</v>
      </c>
      <c r="K6" s="6" t="s">
        <v>20</v>
      </c>
      <c r="L6" s="6"/>
    </row>
    <row r="7" s="2" customFormat="1" customHeight="1" spans="1:12">
      <c r="A7" s="6">
        <v>5</v>
      </c>
      <c r="B7" s="6" t="s">
        <v>55</v>
      </c>
      <c r="C7" s="6">
        <v>306.78</v>
      </c>
      <c r="D7" s="6">
        <v>1.3</v>
      </c>
      <c r="E7" s="8">
        <v>145567.11</v>
      </c>
      <c r="F7" s="10"/>
      <c r="G7" s="10"/>
      <c r="H7" s="7" t="s">
        <v>52</v>
      </c>
      <c r="I7" s="6" t="s">
        <v>53</v>
      </c>
      <c r="J7" s="6" t="s">
        <v>54</v>
      </c>
      <c r="K7" s="6" t="s">
        <v>20</v>
      </c>
      <c r="L7" s="6"/>
    </row>
    <row r="8" s="2" customFormat="1" customHeight="1" spans="1:12">
      <c r="A8" s="6">
        <v>6</v>
      </c>
      <c r="B8" s="6" t="s">
        <v>56</v>
      </c>
      <c r="C8" s="6">
        <v>123</v>
      </c>
      <c r="D8" s="6">
        <v>3.1</v>
      </c>
      <c r="E8" s="8">
        <v>139174.5</v>
      </c>
      <c r="F8" s="8">
        <v>69588</v>
      </c>
      <c r="G8" s="8">
        <f t="shared" ref="G8:G12" si="1">E8/12/2</f>
        <v>5798.9375</v>
      </c>
      <c r="H8" s="7" t="s">
        <v>57</v>
      </c>
      <c r="I8" s="6" t="s">
        <v>58</v>
      </c>
      <c r="J8" s="6" t="s">
        <v>59</v>
      </c>
      <c r="K8" s="6" t="s">
        <v>10</v>
      </c>
      <c r="L8" s="6" t="s">
        <v>60</v>
      </c>
    </row>
    <row r="9" s="2" customFormat="1" customHeight="1" spans="1:12">
      <c r="A9" s="6">
        <v>8</v>
      </c>
      <c r="B9" s="6" t="s">
        <v>61</v>
      </c>
      <c r="C9" s="6">
        <v>120.62</v>
      </c>
      <c r="D9" s="6">
        <v>1.3</v>
      </c>
      <c r="E9" s="8">
        <v>57234</v>
      </c>
      <c r="F9" s="8">
        <v>57234</v>
      </c>
      <c r="G9" s="8">
        <f t="shared" si="0"/>
        <v>4769.5</v>
      </c>
      <c r="H9" s="7" t="s">
        <v>62</v>
      </c>
      <c r="I9" s="6" t="s">
        <v>63</v>
      </c>
      <c r="J9" s="6" t="s">
        <v>64</v>
      </c>
      <c r="K9" s="6" t="s">
        <v>12</v>
      </c>
      <c r="L9" s="6"/>
    </row>
    <row r="10" s="2" customFormat="1" customHeight="1" spans="1:12">
      <c r="A10" s="6">
        <v>9</v>
      </c>
      <c r="B10" s="6" t="s">
        <v>65</v>
      </c>
      <c r="C10" s="6">
        <v>911.8</v>
      </c>
      <c r="D10" s="6">
        <v>1.1</v>
      </c>
      <c r="E10" s="8">
        <v>366087.7</v>
      </c>
      <c r="F10" s="8">
        <f>183044/2</f>
        <v>91522</v>
      </c>
      <c r="G10" s="8">
        <f t="shared" si="1"/>
        <v>15253.6541666667</v>
      </c>
      <c r="H10" s="7" t="s">
        <v>66</v>
      </c>
      <c r="I10" s="5" t="s">
        <v>67</v>
      </c>
      <c r="J10" s="6" t="s">
        <v>68</v>
      </c>
      <c r="K10" s="6" t="s">
        <v>14</v>
      </c>
      <c r="L10" s="6" t="s">
        <v>60</v>
      </c>
    </row>
    <row r="11" s="2" customFormat="1" customHeight="1" spans="1:12">
      <c r="A11" s="6">
        <v>10</v>
      </c>
      <c r="B11" s="6" t="s">
        <v>69</v>
      </c>
      <c r="C11" s="6">
        <v>286.85</v>
      </c>
      <c r="D11" s="6">
        <v>1.3</v>
      </c>
      <c r="E11" s="8">
        <v>136110</v>
      </c>
      <c r="F11" s="8">
        <v>136110</v>
      </c>
      <c r="G11" s="8">
        <f t="shared" ref="G11:G14" si="2">E11/12</f>
        <v>11342.5</v>
      </c>
      <c r="H11" s="7" t="s">
        <v>62</v>
      </c>
      <c r="I11" s="6" t="s">
        <v>70</v>
      </c>
      <c r="J11" s="6" t="s">
        <v>71</v>
      </c>
      <c r="K11" s="6" t="s">
        <v>12</v>
      </c>
      <c r="L11" s="6"/>
    </row>
    <row r="12" s="2" customFormat="1" customHeight="1" spans="1:12">
      <c r="A12" s="6">
        <v>11</v>
      </c>
      <c r="B12" s="6" t="s">
        <v>72</v>
      </c>
      <c r="C12" s="6">
        <v>315.68</v>
      </c>
      <c r="D12" s="6">
        <v>1.2</v>
      </c>
      <c r="E12" s="8">
        <v>138267.84</v>
      </c>
      <c r="F12" s="8">
        <v>88268</v>
      </c>
      <c r="G12" s="8">
        <f t="shared" si="1"/>
        <v>5761.16</v>
      </c>
      <c r="H12" s="7" t="s">
        <v>73</v>
      </c>
      <c r="I12" s="5" t="s">
        <v>74</v>
      </c>
      <c r="J12" s="6" t="s">
        <v>71</v>
      </c>
      <c r="K12" s="6" t="s">
        <v>16</v>
      </c>
      <c r="L12" s="6" t="s">
        <v>60</v>
      </c>
    </row>
    <row r="13" s="2" customFormat="1" customHeight="1" spans="1:12">
      <c r="A13" s="6">
        <v>12</v>
      </c>
      <c r="B13" s="6" t="s">
        <v>75</v>
      </c>
      <c r="C13" s="6">
        <v>315.62</v>
      </c>
      <c r="D13" s="6">
        <v>1.4</v>
      </c>
      <c r="E13" s="8">
        <v>161281</v>
      </c>
      <c r="F13" s="8">
        <v>161282</v>
      </c>
      <c r="G13" s="8">
        <f t="shared" si="2"/>
        <v>13440.0833333333</v>
      </c>
      <c r="H13" s="7" t="s">
        <v>40</v>
      </c>
      <c r="I13" s="6" t="s">
        <v>76</v>
      </c>
      <c r="J13" s="6" t="s">
        <v>77</v>
      </c>
      <c r="K13" s="6" t="s">
        <v>16</v>
      </c>
      <c r="L13" s="6"/>
    </row>
    <row r="14" s="2" customFormat="1" customHeight="1" spans="1:12">
      <c r="A14" s="6">
        <v>13</v>
      </c>
      <c r="B14" s="6" t="s">
        <v>78</v>
      </c>
      <c r="C14" s="6">
        <v>349.64</v>
      </c>
      <c r="D14" s="6">
        <v>1.4</v>
      </c>
      <c r="E14" s="8">
        <v>178666</v>
      </c>
      <c r="F14" s="8">
        <v>178666</v>
      </c>
      <c r="G14" s="8">
        <f t="shared" si="2"/>
        <v>14888.8333333333</v>
      </c>
      <c r="H14" s="7" t="s">
        <v>79</v>
      </c>
      <c r="I14" s="6" t="s">
        <v>80</v>
      </c>
      <c r="J14" s="6" t="s">
        <v>81</v>
      </c>
      <c r="K14" s="6" t="s">
        <v>18</v>
      </c>
      <c r="L14" s="6"/>
    </row>
    <row r="15" s="2" customFormat="1" customHeight="1" spans="5:11">
      <c r="E15" s="11">
        <f>SUBTOTAL(9,E3:E14)</f>
        <v>1610251.48</v>
      </c>
      <c r="F15" s="11">
        <f>SUM(F3:F14)</f>
        <v>1216100.66</v>
      </c>
      <c r="G15" s="11">
        <f>SUM(G3:G14)</f>
        <v>107373.89</v>
      </c>
      <c r="H15" s="3"/>
      <c r="I15" s="3"/>
      <c r="J15" s="3"/>
      <c r="K15" s="3"/>
    </row>
    <row r="1048399" s="2" customFormat="1" customHeight="1"/>
    <row r="1048400" s="2" customFormat="1" customHeight="1"/>
    <row r="1048401" s="2" customFormat="1" customHeight="1"/>
    <row r="1048402" s="2" customFormat="1" customHeight="1"/>
    <row r="1048403" s="2" customFormat="1" customHeight="1"/>
    <row r="1048404" s="2" customFormat="1" customHeight="1"/>
    <row r="1048405" s="2" customFormat="1" customHeight="1"/>
    <row r="1048406" s="2" customFormat="1" customHeight="1"/>
    <row r="1048407" s="2" customFormat="1" customHeight="1"/>
    <row r="1048408" s="2" customFormat="1" customHeight="1"/>
    <row r="1048409" s="2" customFormat="1" customHeight="1"/>
    <row r="1048410" s="2" customFormat="1" customHeight="1"/>
    <row r="1048411" s="2" customFormat="1" customHeight="1"/>
    <row r="1048412" s="2" customFormat="1" customHeight="1"/>
    <row r="1048413" s="2" customFormat="1" customHeight="1"/>
    <row r="1048414" s="2" customFormat="1" customHeight="1"/>
    <row r="1048415" s="2" customFormat="1" customHeight="1"/>
    <row r="1048416" s="2" customFormat="1" customHeight="1"/>
    <row r="1048417" s="2" customFormat="1" customHeight="1"/>
    <row r="1048418" s="2" customFormat="1" customHeight="1"/>
    <row r="1048419" s="2" customFormat="1" customHeight="1"/>
    <row r="1048420" s="2" customFormat="1" customHeight="1"/>
    <row r="1048421" s="2" customFormat="1" customHeight="1"/>
    <row r="1048422" s="2" customFormat="1" customHeight="1"/>
    <row r="1048423" s="2" customFormat="1" customHeight="1"/>
    <row r="1048424" s="2" customFormat="1" customHeight="1"/>
    <row r="1048425" s="2" customFormat="1" customHeight="1"/>
    <row r="1048426" s="2" customFormat="1" customHeight="1"/>
    <row r="1048427" s="2" customFormat="1" customHeight="1"/>
    <row r="1048428" s="2" customFormat="1" customHeight="1"/>
    <row r="1048429" s="2" customFormat="1" customHeight="1"/>
    <row r="1048430" s="2" customFormat="1" customHeight="1"/>
    <row r="1048431" s="2" customFormat="1" customHeight="1"/>
    <row r="1048432" s="2" customFormat="1" customHeight="1"/>
    <row r="1048433" s="2" customFormat="1" customHeight="1"/>
    <row r="1048434" s="2" customFormat="1" customHeight="1"/>
    <row r="1048435" s="2" customFormat="1" customHeight="1"/>
    <row r="1048436" s="2" customFormat="1" customHeight="1"/>
    <row r="1048437" s="2" customFormat="1" customHeight="1"/>
    <row r="1048438" s="2" customFormat="1" customHeight="1"/>
    <row r="1048439" s="2" customFormat="1" customHeight="1"/>
    <row r="1048440" s="2" customFormat="1" customHeight="1"/>
    <row r="1048441" s="2" customFormat="1" customHeight="1"/>
    <row r="1048442" s="2" customFormat="1" customHeight="1"/>
    <row r="1048443" s="2" customFormat="1" customHeight="1"/>
    <row r="1048444" s="2" customFormat="1" customHeight="1"/>
    <row r="1048445" s="2" customFormat="1" customHeight="1"/>
    <row r="1048446" s="2" customFormat="1" customHeight="1"/>
    <row r="1048447" s="2" customFormat="1" customHeight="1"/>
    <row r="1048448" s="2" customFormat="1" customHeight="1"/>
    <row r="1048449" s="2" customFormat="1" customHeight="1"/>
    <row r="1048450" s="2" customFormat="1" customHeight="1"/>
    <row r="1048451" s="2" customFormat="1" customHeight="1"/>
    <row r="1048452" s="2" customFormat="1" customHeight="1"/>
    <row r="1048453" s="2" customFormat="1" customHeight="1"/>
    <row r="1048454" s="2" customFormat="1" customHeight="1"/>
    <row r="1048455" s="2" customFormat="1" customHeight="1"/>
    <row r="1048456" s="2" customFormat="1" customHeight="1"/>
    <row r="1048457" s="2" customFormat="1" customHeight="1"/>
    <row r="1048458" s="2" customFormat="1" customHeight="1"/>
    <row r="1048459" s="2" customFormat="1" customHeight="1"/>
    <row r="1048460" s="2" customFormat="1" customHeight="1"/>
    <row r="1048461" s="2" customFormat="1" customHeight="1"/>
    <row r="1048462" s="2" customFormat="1" customHeight="1"/>
    <row r="1048463" s="2" customFormat="1" customHeight="1"/>
    <row r="1048464" s="2" customFormat="1" customHeight="1"/>
    <row r="1048465" s="2" customFormat="1" customHeight="1"/>
    <row r="1048466" s="2" customFormat="1" customHeight="1"/>
    <row r="1048467" s="2" customFormat="1" customHeight="1"/>
    <row r="1048468" s="2" customFormat="1" customHeight="1"/>
    <row r="1048469" s="2" customFormat="1" customHeight="1"/>
    <row r="1048470" s="2" customFormat="1" customHeight="1"/>
    <row r="1048471" s="2" customFormat="1" customHeight="1"/>
    <row r="1048472" s="2" customFormat="1" customHeight="1"/>
    <row r="1048473" s="2" customFormat="1" customHeight="1"/>
    <row r="1048474" s="2" customFormat="1" customHeight="1"/>
    <row r="1048475" s="2" customFormat="1" customHeight="1"/>
    <row r="1048476" s="2" customFormat="1" customHeight="1"/>
    <row r="1048477" s="2" customFormat="1" customHeight="1"/>
    <row r="1048478" s="2" customFormat="1" customHeight="1"/>
    <row r="1048479" s="2" customFormat="1" customHeight="1"/>
    <row r="1048480" s="2" customFormat="1" customHeight="1"/>
    <row r="1048481" s="2" customFormat="1" customHeight="1"/>
    <row r="1048482" s="2" customFormat="1" customHeight="1"/>
    <row r="1048483" s="2" customFormat="1" customHeight="1"/>
    <row r="1048484" s="2" customFormat="1" customHeight="1"/>
    <row r="1048485" s="2" customFormat="1" customHeight="1"/>
    <row r="1048486" s="2" customFormat="1" customHeight="1"/>
    <row r="1048487" s="2" customFormat="1" customHeight="1"/>
    <row r="1048488" s="2" customFormat="1" customHeight="1"/>
    <row r="1048489" s="2" customFormat="1" customHeight="1"/>
    <row r="1048490" s="2" customFormat="1" customHeight="1"/>
    <row r="1048491" s="2" customFormat="1" customHeight="1"/>
    <row r="1048492" s="2" customFormat="1" customHeight="1"/>
    <row r="1048493" s="2" customFormat="1" customHeight="1"/>
    <row r="1048494" s="2" customFormat="1" customHeight="1"/>
    <row r="1048495" s="2" customFormat="1" customHeight="1"/>
    <row r="1048496" s="2" customFormat="1" customHeight="1"/>
    <row r="1048497" s="2" customFormat="1" customHeight="1"/>
    <row r="1048498" s="2" customFormat="1" customHeight="1"/>
    <row r="1048499" s="2" customFormat="1" customHeight="1"/>
    <row r="1048500" s="2" customFormat="1" customHeight="1"/>
    <row r="1048501" s="2" customFormat="1" customHeight="1"/>
    <row r="1048502" s="2" customFormat="1" customHeight="1"/>
    <row r="1048503" s="2" customFormat="1" customHeight="1"/>
    <row r="1048504" s="2" customFormat="1" customHeight="1"/>
    <row r="1048505" s="2" customFormat="1" customHeight="1"/>
    <row r="1048506" s="2" customFormat="1" customHeight="1"/>
    <row r="1048507" s="2" customFormat="1" customHeight="1"/>
    <row r="1048508" s="2" customFormat="1" customHeight="1"/>
    <row r="1048509" s="2" customFormat="1" customHeight="1"/>
    <row r="1048510" s="2" customFormat="1" customHeight="1"/>
    <row r="1048511" s="2" customFormat="1" customHeight="1"/>
    <row r="1048512" s="2" customFormat="1" customHeight="1"/>
    <row r="1048513" s="2" customFormat="1" customHeight="1"/>
    <row r="1048514" s="2" customFormat="1" customHeight="1"/>
    <row r="1048515" s="2" customFormat="1" customHeight="1"/>
    <row r="1048516" s="2" customFormat="1" customHeight="1"/>
    <row r="1048517" s="2" customFormat="1" customHeight="1"/>
    <row r="1048518" s="2" customFormat="1" customHeight="1"/>
    <row r="1048519" s="2" customFormat="1" customHeight="1"/>
    <row r="1048520" s="2" customFormat="1" customHeight="1"/>
    <row r="1048521" s="2" customFormat="1" customHeight="1"/>
    <row r="1048522" s="2" customFormat="1" customHeight="1"/>
    <row r="1048523" s="2" customFormat="1" customHeight="1"/>
    <row r="1048524" s="2" customFormat="1" customHeight="1"/>
    <row r="1048525" s="2" customFormat="1" customHeight="1"/>
    <row r="1048526" s="2" customFormat="1" customHeight="1"/>
    <row r="1048527" s="2" customFormat="1" customHeight="1"/>
    <row r="1048528" s="2" customFormat="1" customHeight="1"/>
    <row r="1048529" s="2" customFormat="1" customHeight="1"/>
    <row r="1048530" s="2" customFormat="1" customHeight="1"/>
    <row r="1048531" s="2" customFormat="1" customHeight="1"/>
    <row r="1048532" s="2" customFormat="1" customHeight="1"/>
    <row r="1048533" s="2" customFormat="1" customHeight="1"/>
  </sheetData>
  <mergeCells count="3">
    <mergeCell ref="A1:L1"/>
    <mergeCell ref="F6:F7"/>
    <mergeCell ref="G6:G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工资表</vt:lpstr>
      <vt:lpstr>商铺租金佣金</vt:lpstr>
      <vt:lpstr>财务核算签字表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2024-11-11T10:24:17Z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0A3902AA569845C690B41CCB539659C9_13</vt:lpwstr>
  </property>
  <property fmtid="{D5CDD505-2E9C-101B-9397-08002B2CF9AE}" pid="4" name="KSOReadingLayout">
    <vt:bool>true</vt:bool>
  </property>
</Properties>
</file>