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<sst xmlns="http://schemas.openxmlformats.org/spreadsheetml/2006/main" count="171" uniqueCount="96">
  <si>
    <t>合同签订日期</t>
  </si>
  <si>
    <t>合同名称</t>
  </si>
  <si>
    <t>我方单位名称</t>
  </si>
  <si>
    <t>合同对方单位名称</t>
  </si>
  <si>
    <t>工程验收日期</t>
  </si>
  <si>
    <t>质保年限</t>
  </si>
  <si>
    <t>质保到期</t>
  </si>
  <si>
    <t>质保金百分比</t>
  </si>
  <si>
    <t>质保金额</t>
  </si>
  <si>
    <t>合同总价</t>
  </si>
  <si>
    <t>备注</t>
  </si>
  <si>
    <t>多浪</t>
  </si>
  <si>
    <t>17.12.19</t>
  </si>
  <si>
    <t>多浪小镇A、C区监控改造</t>
  </si>
  <si>
    <t>巴州青橄榄电子科技有限公司</t>
  </si>
  <si>
    <t>阿克苏通力房地产开发有限公司</t>
  </si>
  <si>
    <t>2017.12.28</t>
  </si>
  <si>
    <t>一年</t>
  </si>
  <si>
    <t>2018.12.28</t>
  </si>
  <si>
    <t>质保三年，金额15000，每年5000分付，到目前收到5000元，余10000元</t>
  </si>
  <si>
    <t>2018年2月支付40000元，4月支付30000元，8月支付10000元</t>
  </si>
  <si>
    <t>2019.8.</t>
  </si>
  <si>
    <t>多浪A区1-5、14#监控岗亭</t>
  </si>
  <si>
    <t>2019.8.6</t>
  </si>
  <si>
    <t>两年</t>
  </si>
  <si>
    <t>2021.8.6</t>
  </si>
  <si>
    <t>只余质保金</t>
  </si>
  <si>
    <t>√</t>
  </si>
  <si>
    <t>21.1.21</t>
  </si>
  <si>
    <t>多浪A6-9/13#物业室外监控</t>
  </si>
  <si>
    <t>2021.3.29</t>
  </si>
  <si>
    <t>2023.3.29</t>
  </si>
  <si>
    <t>具体金额需对账</t>
  </si>
  <si>
    <t>合计：</t>
  </si>
  <si>
    <t>余会计说我们公司所有账上余额只有7500元未结</t>
  </si>
  <si>
    <t>4月2日联系徐会计</t>
  </si>
  <si>
    <t>2023.9.4-10:51</t>
  </si>
  <si>
    <t>发票代码</t>
  </si>
  <si>
    <t>发票号码</t>
  </si>
  <si>
    <t>发票种类</t>
  </si>
  <si>
    <t>购方税号</t>
  </si>
  <si>
    <t>购方名称</t>
  </si>
  <si>
    <t>开票日期</t>
  </si>
  <si>
    <t>主要商品名称</t>
  </si>
  <si>
    <t>报送状态</t>
  </si>
  <si>
    <t>报送日志</t>
  </si>
  <si>
    <t>合计金额</t>
  </si>
  <si>
    <t>税率</t>
  </si>
  <si>
    <t>合计税额</t>
  </si>
  <si>
    <t>6500203130</t>
  </si>
  <si>
    <t>00467484</t>
  </si>
  <si>
    <t>增值税专用发票</t>
  </si>
  <si>
    <t>91652901556480812B</t>
  </si>
  <si>
    <t>2021-04-17 10:27:54</t>
  </si>
  <si>
    <t>*安全保护服务*视频监控系统安装</t>
  </si>
  <si>
    <t>已报送</t>
  </si>
  <si>
    <t>【2021-05-17 18:29:53】 抄报清卡</t>
  </si>
  <si>
    <t>工程名称：多浪小镇6-9#、13#楼监控系统安装工程
工程地点：阿克苏市多浪小镇长沙路2号</t>
  </si>
  <si>
    <t>2021年6月、12月共支付82500元</t>
  </si>
  <si>
    <t>6500193130</t>
  </si>
  <si>
    <t>09675490</t>
  </si>
  <si>
    <t>2021-01-21 12:19:48</t>
  </si>
  <si>
    <t>【2021-02-06 08:51:47】 抄报清卡</t>
  </si>
  <si>
    <r>
      <rPr>
        <b/>
        <sz val="12"/>
        <rFont val="宋体"/>
        <charset val="1"/>
      </rPr>
      <t>工程名称：多浪小镇</t>
    </r>
    <r>
      <rPr>
        <b/>
        <sz val="12"/>
        <rFont val="Calibri"/>
        <charset val="1"/>
      </rPr>
      <t>6-9#</t>
    </r>
    <r>
      <rPr>
        <b/>
        <sz val="12"/>
        <rFont val="宋体"/>
        <charset val="1"/>
      </rPr>
      <t>、</t>
    </r>
    <r>
      <rPr>
        <b/>
        <sz val="12"/>
        <rFont val="Calibri"/>
        <charset val="1"/>
      </rPr>
      <t>13#</t>
    </r>
    <r>
      <rPr>
        <b/>
        <sz val="12"/>
        <rFont val="宋体"/>
        <charset val="1"/>
      </rPr>
      <t>楼监控系统安装工程</t>
    </r>
    <r>
      <rPr>
        <b/>
        <sz val="12"/>
        <rFont val="Calibri"/>
        <charset val="1"/>
      </rPr>
      <t xml:space="preserve">
</t>
    </r>
    <r>
      <rPr>
        <b/>
        <sz val="12"/>
        <rFont val="宋体"/>
        <charset val="1"/>
      </rPr>
      <t>工程地点：阿克苏市多浪小镇长沙路</t>
    </r>
    <r>
      <rPr>
        <b/>
        <sz val="12"/>
        <rFont val="Calibri"/>
        <charset val="1"/>
      </rPr>
      <t>2</t>
    </r>
    <r>
      <rPr>
        <b/>
        <sz val="12"/>
        <rFont val="宋体"/>
        <charset val="1"/>
      </rPr>
      <t>号</t>
    </r>
  </si>
  <si>
    <t>2021年1月支付6万</t>
  </si>
  <si>
    <t>03887780</t>
  </si>
  <si>
    <t>2020-08-26 22:43:46</t>
  </si>
  <si>
    <t/>
  </si>
  <si>
    <r>
      <rPr>
        <b/>
        <sz val="12"/>
        <rFont val="宋体"/>
        <charset val="1"/>
      </rPr>
      <t>工程名称：多浪小镇</t>
    </r>
    <r>
      <rPr>
        <b/>
        <sz val="12"/>
        <rFont val="Calibri"/>
        <charset val="1"/>
      </rPr>
      <t>1-5#</t>
    </r>
    <r>
      <rPr>
        <b/>
        <sz val="12"/>
        <rFont val="宋体"/>
        <charset val="1"/>
      </rPr>
      <t>、</t>
    </r>
    <r>
      <rPr>
        <b/>
        <sz val="12"/>
        <rFont val="Calibri"/>
        <charset val="1"/>
      </rPr>
      <t>14#</t>
    </r>
    <r>
      <rPr>
        <b/>
        <sz val="12"/>
        <rFont val="宋体"/>
        <charset val="1"/>
      </rPr>
      <t>楼监控系统安装、成品值班岗亭工程</t>
    </r>
    <r>
      <rPr>
        <b/>
        <sz val="12"/>
        <rFont val="Calibri"/>
        <charset val="1"/>
      </rPr>
      <t xml:space="preserve">
</t>
    </r>
    <r>
      <rPr>
        <b/>
        <sz val="12"/>
        <rFont val="宋体"/>
        <charset val="1"/>
      </rPr>
      <t>工程地点：阿克苏市多浪小镇长沙路</t>
    </r>
  </si>
  <si>
    <t>库尔勒分公司代付76500</t>
  </si>
  <si>
    <t>6500191130</t>
  </si>
  <si>
    <t>01547930</t>
  </si>
  <si>
    <t>2019-08-07 17:37:25</t>
  </si>
  <si>
    <t>2019年9月支付34000</t>
  </si>
  <si>
    <t>01547929</t>
  </si>
  <si>
    <t>2019-07-09 10:37:52</t>
  </si>
  <si>
    <t>2019年7月支付51000</t>
  </si>
  <si>
    <t>065001800211</t>
  </si>
  <si>
    <t>29772894</t>
  </si>
  <si>
    <t>增值税电子普通发票</t>
  </si>
  <si>
    <t>2019-06-18 16:43:23</t>
  </si>
  <si>
    <t>2019年7月支付办公室监控费1500</t>
  </si>
  <si>
    <t>29772886</t>
  </si>
  <si>
    <t>2019-01-24 13:43:52</t>
  </si>
  <si>
    <t>*建筑服务*道闸安装费</t>
  </si>
  <si>
    <t>2019年1月支付13500，道闸安装费</t>
  </si>
  <si>
    <t>项目名称</t>
  </si>
  <si>
    <t>开票金额</t>
  </si>
  <si>
    <t>付款日期</t>
  </si>
  <si>
    <t>付款金额</t>
  </si>
  <si>
    <t>剩余未付</t>
  </si>
  <si>
    <t>多浪小镇1-5#、14#楼监控系统安装、成品值班岗亭工程</t>
  </si>
  <si>
    <t>库尔勒抵房款45%</t>
  </si>
  <si>
    <t>合计</t>
  </si>
  <si>
    <t>多浪小镇6-9#、13#楼监控系统安装工程</t>
  </si>
  <si>
    <t>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</si>
</sst>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2"/>
      <name val="Calibri"/>
      <charset val="1"/>
    </font>
    <font>
      <b/>
      <sz val="11"/>
      <color rgb="FFFF0000"/>
      <name val="宋体"/>
      <charset val="134"/>
      <scheme val="minor"/>
    </font>
    <font>
      <sz val="9"/>
      <color rgb="FFFF0000"/>
      <name val="宋体"/>
      <charset val="134"/>
      <scheme val="minor"/>
    </font>
    <font>
      <sz val="10"/>
      <name val="宋体"/>
      <charset val="134"/>
      <scheme val="minor"/>
    </font>
    <font>
      <b/>
      <sz val="12"/>
      <name val="宋体"/>
      <charset val="1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7" borderId="12" applyNumberFormat="0" applyAlignment="0" applyProtection="0">
      <alignment vertical="center"/>
    </xf>
    <xf numFmtId="0" fontId="22" fillId="7" borderId="11" applyNumberFormat="0" applyAlignment="0" applyProtection="0">
      <alignment vertical="center"/>
    </xf>
    <xf numFmtId="0" fontId="23" fillId="8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</cellStyleXfs>
  <cellXfs count="88">
    <xf numFmtId="0" fontId="0" fillId="0" borderId="0" xfId="0">
      <alignment vertical="center"/>
    </xf>
    <xf numFmtId="43" fontId="0" fillId="0" borderId="0" xfId="0" applyNumberFormat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43" fontId="2" fillId="2" borderId="1" xfId="0" applyNumberFormat="1" applyFont="1" applyFill="1" applyBorder="1" applyAlignment="1">
      <alignment horizontal="center" vertical="center"/>
    </xf>
    <xf numFmtId="43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9" fontId="2" fillId="0" borderId="2" xfId="0" applyNumberFormat="1" applyFont="1" applyBorder="1" applyAlignment="1">
      <alignment horizontal="center" vertical="center"/>
    </xf>
    <xf numFmtId="43" fontId="2" fillId="2" borderId="2" xfId="0" applyNumberFormat="1" applyFont="1" applyFill="1" applyBorder="1" applyAlignment="1">
      <alignment horizontal="center" vertical="center"/>
    </xf>
    <xf numFmtId="43" fontId="2" fillId="0" borderId="2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9" fontId="2" fillId="0" borderId="3" xfId="0" applyNumberFormat="1" applyFont="1" applyBorder="1" applyAlignment="1">
      <alignment horizontal="center" vertical="center"/>
    </xf>
    <xf numFmtId="43" fontId="2" fillId="2" borderId="3" xfId="0" applyNumberFormat="1" applyFont="1" applyFill="1" applyBorder="1" applyAlignment="1">
      <alignment horizontal="center" vertical="center"/>
    </xf>
    <xf numFmtId="43" fontId="2" fillId="0" borderId="3" xfId="0" applyNumberFormat="1" applyFont="1" applyFill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9" fontId="2" fillId="0" borderId="4" xfId="0" applyNumberFormat="1" applyFont="1" applyBorder="1" applyAlignment="1">
      <alignment horizontal="center" vertical="center"/>
    </xf>
    <xf numFmtId="43" fontId="2" fillId="2" borderId="4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43" fontId="0" fillId="0" borderId="4" xfId="0" applyNumberFormat="1" applyBorder="1" applyAlignment="1">
      <alignment horizontal="center" vertical="center"/>
    </xf>
    <xf numFmtId="43" fontId="0" fillId="0" borderId="4" xfId="0" applyNumberFormat="1" applyBorder="1">
      <alignment vertical="center"/>
    </xf>
    <xf numFmtId="43" fontId="2" fillId="0" borderId="4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57" fontId="0" fillId="0" borderId="4" xfId="0" applyNumberFormat="1" applyBorder="1">
      <alignment vertical="center"/>
    </xf>
    <xf numFmtId="0" fontId="0" fillId="0" borderId="4" xfId="0" applyBorder="1" applyAlignment="1">
      <alignment vertical="center" wrapText="1"/>
    </xf>
    <xf numFmtId="43" fontId="0" fillId="0" borderId="1" xfId="0" applyNumberFormat="1" applyBorder="1" applyAlignment="1">
      <alignment horizontal="center" vertical="center"/>
    </xf>
    <xf numFmtId="43" fontId="0" fillId="0" borderId="2" xfId="0" applyNumberFormat="1" applyBorder="1" applyAlignment="1">
      <alignment horizontal="center" vertical="center"/>
    </xf>
    <xf numFmtId="0" fontId="0" fillId="0" borderId="4" xfId="0" applyBorder="1">
      <alignment vertical="center"/>
    </xf>
    <xf numFmtId="43" fontId="0" fillId="0" borderId="3" xfId="0" applyNumberFormat="1" applyBorder="1" applyAlignment="1">
      <alignment horizontal="center" vertical="center"/>
    </xf>
    <xf numFmtId="176" fontId="2" fillId="2" borderId="4" xfId="0" applyNumberFormat="1" applyFont="1" applyFill="1" applyBorder="1" applyAlignment="1">
      <alignment horizontal="center" vertical="center"/>
    </xf>
    <xf numFmtId="176" fontId="2" fillId="2" borderId="4" xfId="0" applyNumberFormat="1" applyFont="1" applyFill="1" applyBorder="1" applyAlignment="1">
      <alignment horizontal="center" vertical="center" wrapText="1"/>
    </xf>
    <xf numFmtId="43" fontId="0" fillId="0" borderId="4" xfId="0" applyNumberFormat="1" applyBorder="1" applyAlignment="1">
      <alignment vertical="center" wrapText="1"/>
    </xf>
    <xf numFmtId="0" fontId="0" fillId="0" borderId="0" xfId="0" applyFill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6" fontId="2" fillId="0" borderId="4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horizontal="center" vertical="center"/>
    </xf>
    <xf numFmtId="0" fontId="6" fillId="0" borderId="4" xfId="0" applyFont="1" applyFill="1" applyBorder="1" applyAlignment="1"/>
    <xf numFmtId="0" fontId="6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Fill="1" applyBorder="1">
      <alignment vertical="center"/>
    </xf>
    <xf numFmtId="0" fontId="0" fillId="0" borderId="0" xfId="0" applyFill="1" applyBorder="1">
      <alignment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/>
    <xf numFmtId="0" fontId="0" fillId="0" borderId="0" xfId="0" applyFill="1" applyAlignment="1">
      <alignment vertical="center" wrapText="1"/>
    </xf>
    <xf numFmtId="176" fontId="8" fillId="0" borderId="4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/>
    </xf>
    <xf numFmtId="0" fontId="2" fillId="4" borderId="4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vertical="center"/>
    </xf>
    <xf numFmtId="0" fontId="0" fillId="3" borderId="0" xfId="0" applyFill="1">
      <alignment vertical="center"/>
    </xf>
    <xf numFmtId="0" fontId="9" fillId="0" borderId="0" xfId="0" applyFont="1" applyFill="1" applyBorder="1" applyAlignment="1">
      <alignment horizontal="center" vertical="center"/>
    </xf>
    <xf numFmtId="9" fontId="5" fillId="0" borderId="0" xfId="0" applyNumberFormat="1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vertical="center"/>
    </xf>
    <xf numFmtId="0" fontId="3" fillId="0" borderId="4" xfId="0" applyFont="1" applyBorder="1" applyAlignment="1">
      <alignment vertical="center" wrapText="1"/>
    </xf>
    <xf numFmtId="9" fontId="6" fillId="0" borderId="4" xfId="0" applyNumberFormat="1" applyFont="1" applyFill="1" applyBorder="1" applyAlignment="1"/>
    <xf numFmtId="0" fontId="6" fillId="4" borderId="4" xfId="0" applyFont="1" applyFill="1" applyBorder="1" applyAlignment="1">
      <alignment wrapText="1"/>
    </xf>
    <xf numFmtId="0" fontId="10" fillId="4" borderId="4" xfId="0" applyFont="1" applyFill="1" applyBorder="1" applyAlignment="1">
      <alignment wrapText="1"/>
    </xf>
    <xf numFmtId="0" fontId="10" fillId="0" borderId="4" xfId="0" applyFont="1" applyFill="1" applyBorder="1" applyAlignment="1">
      <alignment wrapText="1"/>
    </xf>
    <xf numFmtId="176" fontId="6" fillId="0" borderId="4" xfId="0" applyNumberFormat="1" applyFont="1" applyFill="1" applyBorder="1" applyAlignment="1"/>
    <xf numFmtId="0" fontId="11" fillId="0" borderId="4" xfId="0" applyFont="1" applyFill="1" applyBorder="1">
      <alignment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0" fillId="0" borderId="4" xfId="0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6" fillId="0" borderId="0" xfId="0" applyFont="1" applyFill="1" applyBorder="1" applyAlignment="1">
      <alignment wrapText="1"/>
    </xf>
    <xf numFmtId="176" fontId="6" fillId="0" borderId="0" xfId="0" applyNumberFormat="1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313690</xdr:colOff>
      <xdr:row>12</xdr:row>
      <xdr:rowOff>95250</xdr:rowOff>
    </xdr:from>
    <xdr:to>
      <xdr:col>12</xdr:col>
      <xdr:colOff>848995</xdr:colOff>
      <xdr:row>24</xdr:row>
      <xdr:rowOff>94615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914130" y="5035550"/>
          <a:ext cx="4398645" cy="2056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27940</xdr:colOff>
      <xdr:row>6</xdr:row>
      <xdr:rowOff>30480</xdr:rowOff>
    </xdr:from>
    <xdr:to>
      <xdr:col>12</xdr:col>
      <xdr:colOff>808990</xdr:colOff>
      <xdr:row>6</xdr:row>
      <xdr:rowOff>2255520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628380" y="1313180"/>
          <a:ext cx="4644390" cy="2225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699770</xdr:colOff>
      <xdr:row>12</xdr:row>
      <xdr:rowOff>64135</xdr:rowOff>
    </xdr:from>
    <xdr:to>
      <xdr:col>8</xdr:col>
      <xdr:colOff>385445</xdr:colOff>
      <xdr:row>25</xdr:row>
      <xdr:rowOff>10160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290060" y="5004435"/>
          <a:ext cx="4695825" cy="2174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442595</xdr:colOff>
      <xdr:row>6</xdr:row>
      <xdr:rowOff>13970</xdr:rowOff>
    </xdr:from>
    <xdr:to>
      <xdr:col>7</xdr:col>
      <xdr:colOff>183515</xdr:colOff>
      <xdr:row>6</xdr:row>
      <xdr:rowOff>2313940</xdr:rowOff>
    </xdr:to>
    <xdr:pic>
      <xdr:nvPicPr>
        <xdr:cNvPr id="5" name="图片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2252345" y="1296670"/>
          <a:ext cx="5483860" cy="2299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12</xdr:row>
      <xdr:rowOff>163195</xdr:rowOff>
    </xdr:from>
    <xdr:to>
      <xdr:col>2</xdr:col>
      <xdr:colOff>770890</xdr:colOff>
      <xdr:row>24</xdr:row>
      <xdr:rowOff>137160</xdr:rowOff>
    </xdr:to>
    <xdr:pic>
      <xdr:nvPicPr>
        <xdr:cNvPr id="6" name="图片 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9525" y="5103495"/>
          <a:ext cx="4351655" cy="203136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7"/>
  <sheetViews>
    <sheetView zoomScale="85" zoomScaleNormal="85" topLeftCell="E1" workbookViewId="0">
      <selection activeCell="J10" sqref="J10"/>
    </sheetView>
  </sheetViews>
  <sheetFormatPr defaultColWidth="9" defaultRowHeight="13.5"/>
  <cols>
    <col min="3" max="3" width="19.45" customWidth="1"/>
    <col min="4" max="4" width="23.7416666666667" customWidth="1"/>
    <col min="5" max="5" width="33.5" customWidth="1"/>
    <col min="6" max="6" width="19" customWidth="1"/>
    <col min="7" max="7" width="35.75" customWidth="1"/>
    <col min="8" max="8" width="9.875" customWidth="1"/>
    <col min="9" max="9" width="17.8333333333333" customWidth="1"/>
    <col min="10" max="10" width="10.875" customWidth="1"/>
    <col min="11" max="11" width="7.60833333333333" customWidth="1"/>
    <col min="12" max="12" width="14.125" customWidth="1"/>
    <col min="13" max="13" width="52.35" style="2" customWidth="1"/>
  </cols>
  <sheetData>
    <row r="1" s="42" customFormat="1" spans="2:13">
      <c r="B1" s="43" t="s">
        <v>0</v>
      </c>
      <c r="C1" s="43" t="s">
        <v>1</v>
      </c>
      <c r="D1" s="43" t="s">
        <v>2</v>
      </c>
      <c r="E1" s="43" t="s">
        <v>3</v>
      </c>
      <c r="F1" s="44" t="s">
        <v>4</v>
      </c>
      <c r="G1" s="43" t="s">
        <v>5</v>
      </c>
      <c r="H1" s="43" t="s">
        <v>6</v>
      </c>
      <c r="I1" s="43" t="s">
        <v>7</v>
      </c>
      <c r="J1" s="43" t="s">
        <v>8</v>
      </c>
      <c r="K1" s="43" t="s">
        <v>9</v>
      </c>
      <c r="L1" s="45" t="s">
        <v>10</v>
      </c>
      <c r="M1" s="64"/>
    </row>
    <row r="2" s="42" customFormat="1" spans="1:17">
      <c r="A2" s="45" t="s">
        <v>11</v>
      </c>
      <c r="B2" s="46" t="s">
        <v>12</v>
      </c>
      <c r="C2" s="47" t="s">
        <v>13</v>
      </c>
      <c r="D2" s="48" t="s">
        <v>14</v>
      </c>
      <c r="E2" s="23" t="s">
        <v>15</v>
      </c>
      <c r="F2" s="25" t="s">
        <v>16</v>
      </c>
      <c r="G2" s="25" t="s">
        <v>17</v>
      </c>
      <c r="H2" s="25" t="s">
        <v>18</v>
      </c>
      <c r="I2" s="26">
        <v>0.05</v>
      </c>
      <c r="J2" s="39">
        <f>K2*I2</f>
        <v>4250</v>
      </c>
      <c r="K2" s="25">
        <v>85000</v>
      </c>
      <c r="L2" s="65" t="s">
        <v>19</v>
      </c>
      <c r="M2" s="66"/>
      <c r="N2" t="s">
        <v>20</v>
      </c>
      <c r="O2"/>
      <c r="P2"/>
      <c r="Q2"/>
    </row>
    <row r="3" s="42" customFormat="1" spans="1:13">
      <c r="A3" s="45"/>
      <c r="B3" s="46" t="s">
        <v>21</v>
      </c>
      <c r="C3" s="47" t="s">
        <v>22</v>
      </c>
      <c r="D3" s="48" t="s">
        <v>14</v>
      </c>
      <c r="E3" s="23" t="s">
        <v>15</v>
      </c>
      <c r="F3" s="25" t="s">
        <v>23</v>
      </c>
      <c r="G3" s="25" t="s">
        <v>24</v>
      </c>
      <c r="H3" s="25" t="s">
        <v>25</v>
      </c>
      <c r="I3" s="26">
        <v>0.05</v>
      </c>
      <c r="J3" s="39">
        <f>K3*I3</f>
        <v>8500</v>
      </c>
      <c r="K3" s="25">
        <v>170000</v>
      </c>
      <c r="L3" s="67" t="s">
        <v>26</v>
      </c>
      <c r="M3" s="64" t="s">
        <v>27</v>
      </c>
    </row>
    <row r="4" spans="1:13">
      <c r="A4" s="45"/>
      <c r="B4" s="46" t="s">
        <v>28</v>
      </c>
      <c r="C4" s="47" t="s">
        <v>29</v>
      </c>
      <c r="D4" s="48" t="s">
        <v>14</v>
      </c>
      <c r="E4" s="23" t="s">
        <v>15</v>
      </c>
      <c r="F4" s="25" t="s">
        <v>30</v>
      </c>
      <c r="G4" s="25" t="s">
        <v>24</v>
      </c>
      <c r="H4" s="25" t="s">
        <v>31</v>
      </c>
      <c r="I4" s="26">
        <v>0.05</v>
      </c>
      <c r="J4" s="39">
        <f>K4*I4</f>
        <v>7500</v>
      </c>
      <c r="K4" s="68">
        <v>150000</v>
      </c>
      <c r="L4" s="37" t="s">
        <v>32</v>
      </c>
      <c r="M4" s="64" t="s">
        <v>27</v>
      </c>
    </row>
    <row r="5" spans="1:11">
      <c r="A5" s="49"/>
      <c r="B5" s="50"/>
      <c r="C5" s="51"/>
      <c r="D5" s="51"/>
      <c r="E5" s="51"/>
      <c r="F5" s="50"/>
      <c r="G5" s="50"/>
      <c r="H5" s="50"/>
      <c r="I5" s="69" t="s">
        <v>33</v>
      </c>
      <c r="J5" s="70">
        <f>SUM(J2:J4)</f>
        <v>20250</v>
      </c>
      <c r="K5" s="71"/>
    </row>
    <row r="6" spans="1:11">
      <c r="A6" s="49"/>
      <c r="B6" s="50"/>
      <c r="C6" s="51"/>
      <c r="D6" s="42" t="s">
        <v>10</v>
      </c>
      <c r="E6" s="42"/>
      <c r="F6" s="50"/>
      <c r="I6" s="72"/>
      <c r="J6" s="73"/>
      <c r="K6" s="50"/>
    </row>
    <row r="7" spans="1:11">
      <c r="A7" s="49"/>
      <c r="B7" s="50"/>
      <c r="C7" s="51"/>
      <c r="D7" s="51" t="s">
        <v>34</v>
      </c>
      <c r="E7" s="42"/>
      <c r="F7" s="52" t="s">
        <v>35</v>
      </c>
      <c r="I7" s="72"/>
      <c r="J7" s="73"/>
      <c r="K7" s="50"/>
    </row>
    <row r="8" spans="1:11">
      <c r="A8" s="49"/>
      <c r="B8" s="50"/>
      <c r="C8" s="51"/>
      <c r="D8" s="51" t="s">
        <v>36</v>
      </c>
      <c r="E8" s="42"/>
      <c r="F8" s="50"/>
      <c r="I8" s="72"/>
      <c r="J8" s="73"/>
      <c r="K8" s="50"/>
    </row>
    <row r="9" spans="1:9">
      <c r="A9" s="49"/>
      <c r="B9" s="50"/>
      <c r="C9" s="51"/>
      <c r="D9">
        <v>7500</v>
      </c>
      <c r="F9" s="50"/>
      <c r="I9" s="72"/>
    </row>
    <row r="10" spans="1:11">
      <c r="A10" s="49"/>
      <c r="B10" s="50"/>
      <c r="C10" s="51"/>
      <c r="D10" s="51"/>
      <c r="E10" s="51"/>
      <c r="F10" s="50"/>
      <c r="G10" s="50"/>
      <c r="H10" s="50"/>
      <c r="I10" s="72"/>
      <c r="J10" s="73"/>
      <c r="K10" s="50"/>
    </row>
    <row r="11" spans="1:11">
      <c r="A11" s="49"/>
      <c r="B11" s="50"/>
      <c r="C11" s="51"/>
      <c r="D11" s="51"/>
      <c r="E11" s="51"/>
      <c r="F11" s="50"/>
      <c r="G11" s="50"/>
      <c r="H11" s="50"/>
      <c r="I11" s="72"/>
      <c r="J11" s="73"/>
      <c r="K11" s="50"/>
    </row>
    <row r="12" spans="1:11">
      <c r="A12" s="49"/>
      <c r="B12" s="50"/>
      <c r="C12" s="51"/>
      <c r="D12" s="51"/>
      <c r="E12" s="51"/>
      <c r="F12" s="50"/>
      <c r="G12" s="50"/>
      <c r="H12" s="50"/>
      <c r="I12" s="72"/>
      <c r="J12" s="73"/>
      <c r="K12" s="50"/>
    </row>
    <row r="13" spans="1:11">
      <c r="A13" s="49"/>
      <c r="B13" s="50"/>
      <c r="C13" s="51"/>
      <c r="D13" s="51"/>
      <c r="E13" s="51"/>
      <c r="F13" s="50"/>
      <c r="G13" s="50"/>
      <c r="H13" s="50"/>
      <c r="I13" s="72"/>
      <c r="J13" s="73"/>
      <c r="K13" s="50"/>
    </row>
    <row r="14" ht="41" customHeight="1" spans="1:13">
      <c r="A14" s="53" t="s">
        <v>37</v>
      </c>
      <c r="B14" s="53" t="s">
        <v>38</v>
      </c>
      <c r="C14" s="54" t="s">
        <v>39</v>
      </c>
      <c r="D14" s="53" t="s">
        <v>40</v>
      </c>
      <c r="E14" s="53" t="s">
        <v>41</v>
      </c>
      <c r="F14" s="53" t="s">
        <v>42</v>
      </c>
      <c r="G14" s="53" t="s">
        <v>43</v>
      </c>
      <c r="H14" s="53" t="s">
        <v>44</v>
      </c>
      <c r="I14" s="53" t="s">
        <v>45</v>
      </c>
      <c r="J14" s="53" t="s">
        <v>46</v>
      </c>
      <c r="K14" s="53" t="s">
        <v>47</v>
      </c>
      <c r="L14" s="53" t="s">
        <v>48</v>
      </c>
      <c r="M14" s="74" t="s">
        <v>10</v>
      </c>
    </row>
    <row r="15" ht="41" customHeight="1" spans="1:14">
      <c r="A15" s="53" t="s">
        <v>49</v>
      </c>
      <c r="B15" s="53" t="s">
        <v>50</v>
      </c>
      <c r="C15" s="53" t="s">
        <v>51</v>
      </c>
      <c r="D15" s="53" t="s">
        <v>52</v>
      </c>
      <c r="E15" s="53" t="s">
        <v>15</v>
      </c>
      <c r="F15" s="53" t="s">
        <v>53</v>
      </c>
      <c r="G15" s="53" t="s">
        <v>54</v>
      </c>
      <c r="H15" s="53" t="s">
        <v>55</v>
      </c>
      <c r="I15" s="53" t="s">
        <v>56</v>
      </c>
      <c r="J15" s="53">
        <v>89108.91</v>
      </c>
      <c r="K15" s="75">
        <v>0.01</v>
      </c>
      <c r="L15" s="53">
        <v>891.09</v>
      </c>
      <c r="M15" s="76" t="s">
        <v>57</v>
      </c>
      <c r="N15" t="s">
        <v>58</v>
      </c>
    </row>
    <row r="16" ht="41" customHeight="1" spans="1:14">
      <c r="A16" s="53" t="s">
        <v>59</v>
      </c>
      <c r="B16" s="53" t="s">
        <v>60</v>
      </c>
      <c r="C16" s="53" t="s">
        <v>51</v>
      </c>
      <c r="D16" s="53" t="s">
        <v>52</v>
      </c>
      <c r="E16" s="53" t="s">
        <v>15</v>
      </c>
      <c r="F16" s="53" t="s">
        <v>61</v>
      </c>
      <c r="G16" s="53" t="s">
        <v>54</v>
      </c>
      <c r="H16" s="53" t="s">
        <v>55</v>
      </c>
      <c r="I16" s="53" t="s">
        <v>62</v>
      </c>
      <c r="J16" s="53">
        <v>59405.94</v>
      </c>
      <c r="K16" s="75">
        <v>0.01</v>
      </c>
      <c r="L16" s="53">
        <v>594.06</v>
      </c>
      <c r="M16" s="77" t="s">
        <v>63</v>
      </c>
      <c r="N16" t="s">
        <v>64</v>
      </c>
    </row>
    <row r="17" ht="50" customHeight="1" spans="1:14">
      <c r="A17" s="53" t="s">
        <v>59</v>
      </c>
      <c r="B17" s="53" t="s">
        <v>65</v>
      </c>
      <c r="C17" s="53" t="s">
        <v>51</v>
      </c>
      <c r="D17" s="53" t="s">
        <v>52</v>
      </c>
      <c r="E17" s="53" t="s">
        <v>15</v>
      </c>
      <c r="F17" s="53" t="s">
        <v>66</v>
      </c>
      <c r="G17" s="53" t="s">
        <v>54</v>
      </c>
      <c r="H17" s="53" t="s">
        <v>55</v>
      </c>
      <c r="I17" s="53" t="s">
        <v>67</v>
      </c>
      <c r="J17" s="53">
        <v>75742.57</v>
      </c>
      <c r="K17" s="75">
        <v>0.01</v>
      </c>
      <c r="L17" s="53">
        <v>757.43</v>
      </c>
      <c r="M17" s="78" t="s">
        <v>68</v>
      </c>
      <c r="N17" t="s">
        <v>69</v>
      </c>
    </row>
    <row r="18" ht="41" customHeight="1" spans="1:14">
      <c r="A18" s="53" t="s">
        <v>70</v>
      </c>
      <c r="B18" s="53" t="s">
        <v>71</v>
      </c>
      <c r="C18" s="53" t="s">
        <v>51</v>
      </c>
      <c r="D18" s="53" t="s">
        <v>52</v>
      </c>
      <c r="E18" s="53" t="s">
        <v>15</v>
      </c>
      <c r="F18" s="53" t="s">
        <v>72</v>
      </c>
      <c r="G18" s="53" t="s">
        <v>54</v>
      </c>
      <c r="H18" s="53" t="s">
        <v>55</v>
      </c>
      <c r="I18" s="53" t="s">
        <v>67</v>
      </c>
      <c r="J18" s="53">
        <v>33009.71</v>
      </c>
      <c r="K18" s="75">
        <v>0.03</v>
      </c>
      <c r="L18" s="53">
        <v>990.29</v>
      </c>
      <c r="M18" s="34"/>
      <c r="N18" t="s">
        <v>73</v>
      </c>
    </row>
    <row r="19" ht="41" customHeight="1" spans="1:14">
      <c r="A19" s="53" t="s">
        <v>70</v>
      </c>
      <c r="B19" s="53" t="s">
        <v>74</v>
      </c>
      <c r="C19" s="53" t="s">
        <v>51</v>
      </c>
      <c r="D19" s="53" t="s">
        <v>52</v>
      </c>
      <c r="E19" s="53" t="s">
        <v>15</v>
      </c>
      <c r="F19" s="53" t="s">
        <v>75</v>
      </c>
      <c r="G19" s="53" t="s">
        <v>54</v>
      </c>
      <c r="H19" s="53" t="s">
        <v>55</v>
      </c>
      <c r="I19" s="53" t="s">
        <v>67</v>
      </c>
      <c r="J19" s="53">
        <v>49514.56</v>
      </c>
      <c r="K19" s="75">
        <v>0.03</v>
      </c>
      <c r="L19" s="53">
        <v>1485.44</v>
      </c>
      <c r="M19" s="34"/>
      <c r="N19" t="s">
        <v>76</v>
      </c>
    </row>
    <row r="20" ht="41" customHeight="1" spans="1:14">
      <c r="A20" s="53" t="s">
        <v>77</v>
      </c>
      <c r="B20" s="53" t="s">
        <v>78</v>
      </c>
      <c r="C20" s="53" t="s">
        <v>79</v>
      </c>
      <c r="D20" s="53" t="s">
        <v>52</v>
      </c>
      <c r="E20" s="53" t="s">
        <v>15</v>
      </c>
      <c r="F20" s="53" t="s">
        <v>80</v>
      </c>
      <c r="G20" s="53" t="s">
        <v>54</v>
      </c>
      <c r="H20" s="53" t="s">
        <v>55</v>
      </c>
      <c r="I20" s="53" t="s">
        <v>67</v>
      </c>
      <c r="J20" s="53">
        <v>1456.31</v>
      </c>
      <c r="K20" s="75">
        <v>0.03</v>
      </c>
      <c r="L20" s="53">
        <v>43.69</v>
      </c>
      <c r="M20" s="34"/>
      <c r="N20" t="s">
        <v>81</v>
      </c>
    </row>
    <row r="21" ht="41" customHeight="1" spans="1:14">
      <c r="A21" s="53" t="s">
        <v>77</v>
      </c>
      <c r="B21" s="53" t="s">
        <v>82</v>
      </c>
      <c r="C21" s="53" t="s">
        <v>79</v>
      </c>
      <c r="D21" s="53" t="s">
        <v>52</v>
      </c>
      <c r="E21" s="53" t="s">
        <v>15</v>
      </c>
      <c r="F21" s="53" t="s">
        <v>83</v>
      </c>
      <c r="G21" s="53" t="s">
        <v>84</v>
      </c>
      <c r="H21" s="53" t="s">
        <v>55</v>
      </c>
      <c r="I21" s="53" t="s">
        <v>67</v>
      </c>
      <c r="J21" s="79">
        <v>13106.8</v>
      </c>
      <c r="K21" s="75">
        <v>0.03</v>
      </c>
      <c r="L21" s="79">
        <v>393.2</v>
      </c>
      <c r="M21" s="34"/>
      <c r="N21" t="s">
        <v>85</v>
      </c>
    </row>
    <row r="22" ht="41" customHeight="1" spans="1:20">
      <c r="A22" s="55"/>
      <c r="B22" s="55"/>
      <c r="C22" s="55"/>
      <c r="D22" s="55"/>
      <c r="E22" s="55"/>
      <c r="F22" s="55"/>
      <c r="G22" s="56"/>
      <c r="H22" s="56"/>
      <c r="I22" s="80" t="s">
        <v>33</v>
      </c>
      <c r="J22" s="81">
        <v>326500</v>
      </c>
      <c r="K22" s="82"/>
      <c r="L22" s="83"/>
      <c r="M22" s="84"/>
      <c r="P22" s="57"/>
      <c r="Q22" s="57"/>
      <c r="R22" s="57"/>
      <c r="S22" s="57"/>
      <c r="T22" s="57"/>
    </row>
    <row r="23" ht="15.75" spans="2:20">
      <c r="B23" s="57"/>
      <c r="C23" s="58"/>
      <c r="D23" s="59"/>
      <c r="E23" s="59"/>
      <c r="F23" s="58"/>
      <c r="G23" s="58"/>
      <c r="H23" s="58"/>
      <c r="I23" s="57"/>
      <c r="J23" s="57"/>
      <c r="K23" s="57"/>
      <c r="L23" s="57"/>
      <c r="M23" s="85"/>
      <c r="N23" s="57"/>
      <c r="O23" s="57"/>
      <c r="P23" s="57"/>
      <c r="Q23" s="57"/>
      <c r="R23" s="57"/>
      <c r="S23" s="57"/>
      <c r="T23" s="57"/>
    </row>
    <row r="24" ht="15.75" spans="2:20">
      <c r="B24" s="57"/>
      <c r="C24" s="58"/>
      <c r="D24" s="58"/>
      <c r="E24" s="58"/>
      <c r="F24" s="58"/>
      <c r="G24" s="58"/>
      <c r="H24" s="58"/>
      <c r="I24" s="57"/>
      <c r="J24" s="57"/>
      <c r="K24" s="57"/>
      <c r="L24" s="57"/>
      <c r="M24" s="85"/>
      <c r="N24" s="57"/>
      <c r="O24" s="57"/>
      <c r="P24" s="57"/>
      <c r="Q24" s="57"/>
      <c r="R24" s="57"/>
      <c r="S24" s="57"/>
      <c r="T24" s="57"/>
    </row>
    <row r="25" ht="15.75" spans="2:20">
      <c r="B25" s="57"/>
      <c r="C25" s="58"/>
      <c r="D25" s="58"/>
      <c r="E25" s="60"/>
      <c r="F25" s="58"/>
      <c r="G25" s="58"/>
      <c r="H25" s="58"/>
      <c r="I25" s="57"/>
      <c r="J25" s="57"/>
      <c r="K25" s="57"/>
      <c r="L25" s="57"/>
      <c r="M25" s="85"/>
      <c r="N25" s="57"/>
      <c r="O25" s="57"/>
      <c r="P25" s="57"/>
      <c r="Q25" s="57"/>
      <c r="R25" s="57"/>
      <c r="S25" s="57"/>
      <c r="T25" s="57"/>
    </row>
    <row r="26" ht="15.75" spans="2:20">
      <c r="B26" s="57"/>
      <c r="C26" s="58"/>
      <c r="D26" s="58"/>
      <c r="E26" s="58"/>
      <c r="F26" s="58"/>
      <c r="G26" s="58"/>
      <c r="H26" s="58"/>
      <c r="I26" s="57"/>
      <c r="J26" s="57"/>
      <c r="K26" s="57"/>
      <c r="L26" s="57"/>
      <c r="M26" s="85"/>
      <c r="N26" s="57"/>
      <c r="O26" s="57"/>
      <c r="P26" s="57"/>
      <c r="Q26" s="57"/>
      <c r="R26" s="57"/>
      <c r="S26" s="57"/>
      <c r="T26" s="57"/>
    </row>
    <row r="27" spans="2:20">
      <c r="B27" s="57"/>
      <c r="C27" s="61"/>
      <c r="D27" s="59"/>
      <c r="E27" s="62"/>
      <c r="F27" s="61"/>
      <c r="G27" s="61"/>
      <c r="H27" s="61"/>
      <c r="I27" s="57"/>
      <c r="J27" s="57"/>
      <c r="K27" s="57"/>
      <c r="L27" s="57"/>
      <c r="M27" s="85"/>
      <c r="N27" s="57"/>
      <c r="O27" s="57"/>
      <c r="P27" s="57"/>
      <c r="Q27" s="57"/>
      <c r="R27" s="57"/>
      <c r="S27" s="57"/>
      <c r="T27" s="57"/>
    </row>
    <row r="28" spans="2:20">
      <c r="B28" s="57"/>
      <c r="C28" s="61"/>
      <c r="D28" s="61"/>
      <c r="E28" s="61"/>
      <c r="F28" s="61"/>
      <c r="G28" s="61"/>
      <c r="H28" s="61"/>
      <c r="I28" s="57"/>
      <c r="J28" s="57"/>
      <c r="K28" s="57"/>
      <c r="L28" s="57"/>
      <c r="M28" s="85"/>
      <c r="N28" s="57"/>
      <c r="O28" s="57"/>
      <c r="P28" s="57"/>
      <c r="Q28" s="57"/>
      <c r="R28" s="57"/>
      <c r="S28" s="57"/>
      <c r="T28" s="57"/>
    </row>
    <row r="29" spans="2:20">
      <c r="B29" s="57"/>
      <c r="C29" s="61"/>
      <c r="D29" s="61"/>
      <c r="E29" s="61"/>
      <c r="F29" s="61"/>
      <c r="G29" s="61"/>
      <c r="H29" s="61"/>
      <c r="I29" s="57"/>
      <c r="J29" s="57"/>
      <c r="K29" s="57"/>
      <c r="L29" s="57"/>
      <c r="M29" s="85"/>
      <c r="N29" s="57"/>
      <c r="O29" s="57"/>
      <c r="P29" s="57"/>
      <c r="Q29" s="57"/>
      <c r="R29" s="57"/>
      <c r="S29" s="57"/>
      <c r="T29" s="57"/>
    </row>
    <row r="30" ht="15.75" spans="2:20">
      <c r="B30" s="57"/>
      <c r="C30" s="58"/>
      <c r="D30" s="59"/>
      <c r="E30" s="59"/>
      <c r="F30" s="58"/>
      <c r="G30" s="58"/>
      <c r="H30" s="58"/>
      <c r="I30" s="57"/>
      <c r="J30" s="57"/>
      <c r="K30" s="57"/>
      <c r="L30" s="57"/>
      <c r="M30" s="85"/>
      <c r="N30" s="57"/>
      <c r="O30" s="57"/>
      <c r="P30" s="57"/>
      <c r="Q30" s="57"/>
      <c r="R30" s="57"/>
      <c r="S30" s="57"/>
      <c r="T30" s="57"/>
    </row>
    <row r="31" ht="15.75" spans="2:20">
      <c r="B31" s="57"/>
      <c r="C31" s="58"/>
      <c r="D31" s="58"/>
      <c r="E31" s="58"/>
      <c r="F31" s="58"/>
      <c r="G31" s="58"/>
      <c r="H31" s="58"/>
      <c r="I31" s="57"/>
      <c r="J31" s="57"/>
      <c r="K31" s="57"/>
      <c r="L31" s="57"/>
      <c r="M31" s="85"/>
      <c r="N31" s="57"/>
      <c r="O31" s="57"/>
      <c r="P31" s="57"/>
      <c r="Q31" s="57"/>
      <c r="R31" s="57"/>
      <c r="S31" s="57"/>
      <c r="T31" s="57"/>
    </row>
    <row r="32" ht="15.75" spans="2:20">
      <c r="B32" s="57"/>
      <c r="C32" s="58"/>
      <c r="D32" s="58"/>
      <c r="E32" s="58"/>
      <c r="F32" s="58"/>
      <c r="G32" s="58"/>
      <c r="H32" s="58"/>
      <c r="I32" s="57"/>
      <c r="J32" s="57"/>
      <c r="K32" s="57"/>
      <c r="L32" s="57"/>
      <c r="M32" s="85"/>
      <c r="N32" s="57"/>
      <c r="O32" s="57"/>
      <c r="P32" s="57"/>
      <c r="Q32" s="57"/>
      <c r="R32" s="57"/>
      <c r="S32" s="57"/>
      <c r="T32" s="57"/>
    </row>
    <row r="33" ht="15.75" spans="2:20">
      <c r="B33" s="57"/>
      <c r="C33" s="58"/>
      <c r="D33" s="58"/>
      <c r="E33" s="58"/>
      <c r="F33" s="58"/>
      <c r="G33" s="58"/>
      <c r="H33" s="58"/>
      <c r="I33" s="57"/>
      <c r="J33" s="57"/>
      <c r="K33" s="57"/>
      <c r="L33" s="57"/>
      <c r="M33" s="85"/>
      <c r="N33" s="57"/>
      <c r="O33" s="57"/>
      <c r="P33" s="57"/>
      <c r="Q33" s="57"/>
      <c r="R33" s="57"/>
      <c r="S33" s="57"/>
      <c r="T33" s="57"/>
    </row>
    <row r="34" ht="15.75" spans="2:20">
      <c r="B34" s="57"/>
      <c r="C34" s="58"/>
      <c r="D34" s="58"/>
      <c r="E34" s="58"/>
      <c r="F34" s="58"/>
      <c r="G34" s="58"/>
      <c r="H34" s="58"/>
      <c r="I34" s="57"/>
      <c r="J34" s="57"/>
      <c r="K34" s="57"/>
      <c r="L34" s="57"/>
      <c r="M34" s="85"/>
      <c r="N34" s="57"/>
      <c r="O34" s="57"/>
      <c r="P34" s="57"/>
      <c r="Q34" s="57"/>
      <c r="R34" s="57"/>
      <c r="S34" s="57"/>
      <c r="T34" s="57"/>
    </row>
    <row r="35" spans="2:20">
      <c r="B35" s="57"/>
      <c r="C35" s="57"/>
      <c r="D35" s="59"/>
      <c r="E35" s="62"/>
      <c r="F35" s="57"/>
      <c r="G35" s="57"/>
      <c r="H35" s="57"/>
      <c r="I35" s="57"/>
      <c r="J35" s="57"/>
      <c r="K35" s="57"/>
      <c r="L35" s="57"/>
      <c r="M35" s="85"/>
      <c r="N35" s="57"/>
      <c r="O35" s="57"/>
      <c r="P35" s="57"/>
      <c r="Q35" s="57"/>
      <c r="R35" s="57"/>
      <c r="S35" s="57"/>
      <c r="T35" s="57"/>
    </row>
    <row r="36" spans="2:20"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85"/>
      <c r="N36" s="57"/>
      <c r="O36" s="57"/>
      <c r="P36" s="57"/>
      <c r="Q36" s="57"/>
      <c r="R36" s="57"/>
      <c r="S36" s="57"/>
      <c r="T36" s="57"/>
    </row>
    <row r="37" spans="2:20"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85"/>
      <c r="N37" s="57"/>
      <c r="O37" s="57"/>
      <c r="P37" s="57"/>
      <c r="Q37" s="57"/>
      <c r="R37" s="57"/>
      <c r="S37" s="57"/>
      <c r="T37" s="57"/>
    </row>
    <row r="38" ht="15.75" spans="2:20">
      <c r="B38" s="57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86"/>
      <c r="N38" s="63"/>
      <c r="O38" s="57"/>
      <c r="P38" s="57"/>
      <c r="Q38" s="57"/>
      <c r="R38" s="57"/>
      <c r="S38" s="57"/>
      <c r="T38" s="57"/>
    </row>
    <row r="39" ht="15.75" spans="2:20">
      <c r="B39" s="57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86"/>
      <c r="N39" s="63"/>
      <c r="O39" s="63"/>
      <c r="P39" s="57"/>
      <c r="Q39" s="57"/>
      <c r="R39" s="57"/>
      <c r="S39" s="57"/>
      <c r="T39" s="57"/>
    </row>
    <row r="40" ht="15.75" spans="2:20">
      <c r="B40" s="57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86"/>
      <c r="N40" s="63"/>
      <c r="O40" s="63"/>
      <c r="P40" s="57"/>
      <c r="Q40" s="57"/>
      <c r="R40" s="57"/>
      <c r="S40" s="57"/>
      <c r="T40" s="57"/>
    </row>
    <row r="41" ht="15.75" spans="2:20">
      <c r="B41" s="57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86"/>
      <c r="N41" s="63"/>
      <c r="O41" s="63"/>
      <c r="P41" s="57"/>
      <c r="Q41" s="57"/>
      <c r="R41" s="57"/>
      <c r="S41" s="57"/>
      <c r="T41" s="57"/>
    </row>
    <row r="42" ht="15.75" spans="2:20">
      <c r="B42" s="57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86"/>
      <c r="N42" s="63"/>
      <c r="O42" s="57"/>
      <c r="P42" s="57"/>
      <c r="Q42" s="57"/>
      <c r="R42" s="57"/>
      <c r="S42" s="57"/>
      <c r="T42" s="57"/>
    </row>
    <row r="43" ht="15.75" spans="2:20">
      <c r="B43" s="57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86"/>
      <c r="N43" s="63"/>
      <c r="O43" s="57"/>
      <c r="P43" s="57"/>
      <c r="Q43" s="57"/>
      <c r="R43" s="57"/>
      <c r="S43" s="57"/>
      <c r="T43" s="57"/>
    </row>
    <row r="44" ht="15.75" spans="2:20">
      <c r="B44" s="57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86"/>
      <c r="N44" s="63"/>
      <c r="O44" s="57"/>
      <c r="P44" s="57"/>
      <c r="Q44" s="57"/>
      <c r="R44" s="57"/>
      <c r="S44" s="57"/>
      <c r="T44" s="57"/>
    </row>
    <row r="45" ht="15.75" spans="2:20">
      <c r="B45" s="57"/>
      <c r="C45" s="63"/>
      <c r="D45" s="63"/>
      <c r="E45" s="63"/>
      <c r="F45" s="63"/>
      <c r="G45" s="63"/>
      <c r="H45" s="63"/>
      <c r="I45" s="63"/>
      <c r="J45" s="63"/>
      <c r="K45" s="63"/>
      <c r="L45" s="87"/>
      <c r="M45" s="86"/>
      <c r="N45" s="63"/>
      <c r="O45" s="57"/>
      <c r="P45" s="57"/>
      <c r="Q45" s="57"/>
      <c r="R45" s="57"/>
      <c r="S45" s="57"/>
      <c r="T45" s="57"/>
    </row>
    <row r="46" spans="2:20"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85"/>
      <c r="N46" s="57"/>
      <c r="O46" s="57"/>
      <c r="P46" s="57"/>
      <c r="Q46" s="57"/>
      <c r="R46" s="57"/>
      <c r="S46" s="57"/>
      <c r="T46" s="57"/>
    </row>
    <row r="47" spans="2:20"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85"/>
      <c r="N47" s="57"/>
      <c r="O47" s="57"/>
      <c r="P47" s="57"/>
      <c r="Q47" s="57"/>
      <c r="R47" s="57"/>
      <c r="S47" s="57"/>
      <c r="T47" s="57"/>
    </row>
  </sheetData>
  <mergeCells count="2">
    <mergeCell ref="J22:L22"/>
    <mergeCell ref="A2:A4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"/>
  <sheetViews>
    <sheetView tabSelected="1" zoomScale="115" zoomScaleNormal="115" workbookViewId="0">
      <selection activeCell="F26" sqref="F26"/>
    </sheetView>
  </sheetViews>
  <sheetFormatPr defaultColWidth="9" defaultRowHeight="13.5"/>
  <cols>
    <col min="1" max="1" width="23.75" customWidth="1"/>
    <col min="2" max="2" width="23.3666666666667" customWidth="1"/>
    <col min="3" max="3" width="11.25" customWidth="1"/>
    <col min="6" max="6" width="11.25" customWidth="1"/>
    <col min="7" max="7" width="11.5" customWidth="1"/>
    <col min="8" max="8" width="13.75" customWidth="1"/>
    <col min="9" max="9" width="13.75"/>
    <col min="10" max="10" width="11.25" customWidth="1"/>
    <col min="11" max="11" width="13.75"/>
    <col min="12" max="12" width="11.95" style="2" customWidth="1"/>
    <col min="13" max="13" width="11.5"/>
  </cols>
  <sheetData>
    <row r="1" ht="20" customHeight="1" spans="1:13">
      <c r="A1" s="3" t="s">
        <v>3</v>
      </c>
      <c r="B1" s="3" t="s">
        <v>86</v>
      </c>
      <c r="C1" s="4" t="s">
        <v>4</v>
      </c>
      <c r="D1" s="3" t="s">
        <v>5</v>
      </c>
      <c r="E1" s="3" t="s">
        <v>6</v>
      </c>
      <c r="F1" s="3" t="s">
        <v>7</v>
      </c>
      <c r="G1" s="3" t="s">
        <v>8</v>
      </c>
      <c r="H1" s="3" t="s">
        <v>9</v>
      </c>
      <c r="I1" s="3" t="s">
        <v>87</v>
      </c>
      <c r="J1" s="3" t="s">
        <v>88</v>
      </c>
      <c r="K1" s="3" t="s">
        <v>89</v>
      </c>
      <c r="L1" s="32" t="s">
        <v>10</v>
      </c>
      <c r="M1" s="3" t="s">
        <v>90</v>
      </c>
    </row>
    <row r="2" spans="1:13">
      <c r="A2" s="5" t="s">
        <v>15</v>
      </c>
      <c r="B2" s="6" t="s">
        <v>91</v>
      </c>
      <c r="C2" s="7" t="s">
        <v>23</v>
      </c>
      <c r="D2" s="7" t="s">
        <v>24</v>
      </c>
      <c r="E2" s="7" t="s">
        <v>25</v>
      </c>
      <c r="F2" s="8">
        <v>0.05</v>
      </c>
      <c r="G2" s="9">
        <f>H2*F2</f>
        <v>8500</v>
      </c>
      <c r="H2" s="10">
        <v>170000</v>
      </c>
      <c r="I2" s="30">
        <v>51000</v>
      </c>
      <c r="J2" s="33">
        <v>43647</v>
      </c>
      <c r="K2" s="30">
        <v>51000</v>
      </c>
      <c r="L2" s="34"/>
      <c r="M2" s="35">
        <f>H2-K2-K3-K4</f>
        <v>8500</v>
      </c>
    </row>
    <row r="3" spans="1:13">
      <c r="A3" s="11"/>
      <c r="B3" s="12"/>
      <c r="C3" s="13"/>
      <c r="D3" s="13"/>
      <c r="E3" s="13"/>
      <c r="F3" s="14"/>
      <c r="G3" s="15"/>
      <c r="H3" s="16"/>
      <c r="I3" s="30">
        <v>34000</v>
      </c>
      <c r="J3" s="33">
        <v>43709</v>
      </c>
      <c r="K3" s="30">
        <v>34000</v>
      </c>
      <c r="L3" s="34"/>
      <c r="M3" s="36"/>
    </row>
    <row r="4" ht="27" spans="1:13">
      <c r="A4" s="11"/>
      <c r="B4" s="12"/>
      <c r="C4" s="13"/>
      <c r="D4" s="13"/>
      <c r="E4" s="13"/>
      <c r="F4" s="14"/>
      <c r="G4" s="15"/>
      <c r="H4" s="16"/>
      <c r="I4" s="30">
        <v>76500</v>
      </c>
      <c r="J4" s="37"/>
      <c r="K4" s="30">
        <v>76500</v>
      </c>
      <c r="L4" s="34" t="s">
        <v>92</v>
      </c>
      <c r="M4" s="36"/>
    </row>
    <row r="5" spans="1:13">
      <c r="A5" s="17"/>
      <c r="B5" s="18"/>
      <c r="C5" s="19"/>
      <c r="D5" s="19"/>
      <c r="E5" s="19"/>
      <c r="F5" s="20"/>
      <c r="G5" s="21"/>
      <c r="H5" s="22"/>
      <c r="I5" s="30">
        <v>8500</v>
      </c>
      <c r="J5" s="37"/>
      <c r="K5" s="30"/>
      <c r="L5" s="34"/>
      <c r="M5" s="38"/>
    </row>
    <row r="6" spans="1:13">
      <c r="A6" s="23"/>
      <c r="B6" s="24" t="s">
        <v>93</v>
      </c>
      <c r="C6" s="25"/>
      <c r="D6" s="25"/>
      <c r="E6" s="25"/>
      <c r="F6" s="26"/>
      <c r="G6" s="27">
        <f>SUM(G2:G5)</f>
        <v>8500</v>
      </c>
      <c r="H6" s="27">
        <f t="shared" ref="H6:M6" si="0">SUM(H2:H5)</f>
        <v>170000</v>
      </c>
      <c r="I6" s="27">
        <f t="shared" si="0"/>
        <v>170000</v>
      </c>
      <c r="J6" s="39"/>
      <c r="K6" s="27">
        <f t="shared" si="0"/>
        <v>161500</v>
      </c>
      <c r="L6" s="40"/>
      <c r="M6" s="27">
        <f t="shared" si="0"/>
        <v>8500</v>
      </c>
    </row>
    <row r="7" ht="187" customHeight="1"/>
    <row r="8" ht="20" customHeight="1" spans="1:13">
      <c r="A8" s="3" t="s">
        <v>3</v>
      </c>
      <c r="B8" s="3" t="s">
        <v>86</v>
      </c>
      <c r="C8" s="4" t="s">
        <v>4</v>
      </c>
      <c r="D8" s="3" t="s">
        <v>5</v>
      </c>
      <c r="E8" s="3" t="s">
        <v>6</v>
      </c>
      <c r="F8" s="3" t="s">
        <v>7</v>
      </c>
      <c r="G8" s="3" t="s">
        <v>8</v>
      </c>
      <c r="H8" s="3" t="s">
        <v>9</v>
      </c>
      <c r="I8" s="3" t="s">
        <v>87</v>
      </c>
      <c r="J8" s="3" t="s">
        <v>88</v>
      </c>
      <c r="K8" s="3" t="s">
        <v>89</v>
      </c>
      <c r="L8" s="32" t="s">
        <v>10</v>
      </c>
      <c r="M8" s="3" t="s">
        <v>90</v>
      </c>
    </row>
    <row r="9" ht="20" customHeight="1" spans="1:13">
      <c r="A9" s="24" t="s">
        <v>15</v>
      </c>
      <c r="B9" s="28" t="s">
        <v>94</v>
      </c>
      <c r="C9" s="25" t="s">
        <v>30</v>
      </c>
      <c r="D9" s="25" t="s">
        <v>24</v>
      </c>
      <c r="E9" s="25" t="s">
        <v>31</v>
      </c>
      <c r="F9" s="26">
        <v>0.05</v>
      </c>
      <c r="G9" s="29">
        <f>H9*F9</f>
        <v>7500</v>
      </c>
      <c r="H9" s="29">
        <v>150000</v>
      </c>
      <c r="I9" s="30">
        <v>60000</v>
      </c>
      <c r="J9" s="33">
        <v>44197</v>
      </c>
      <c r="K9" s="30">
        <v>60000</v>
      </c>
      <c r="L9" s="41"/>
      <c r="M9" s="35">
        <f>I12-K12</f>
        <v>7500</v>
      </c>
    </row>
    <row r="10" ht="20" customHeight="1" spans="1:13">
      <c r="A10" s="24"/>
      <c r="B10" s="28"/>
      <c r="C10" s="25"/>
      <c r="D10" s="25"/>
      <c r="E10" s="25"/>
      <c r="F10" s="26"/>
      <c r="G10" s="29"/>
      <c r="H10" s="29"/>
      <c r="I10" s="30">
        <v>90000</v>
      </c>
      <c r="J10" s="33">
        <v>44348</v>
      </c>
      <c r="K10" s="30">
        <v>42500</v>
      </c>
      <c r="L10" s="41"/>
      <c r="M10" s="36"/>
    </row>
    <row r="11" ht="20" customHeight="1" spans="1:13">
      <c r="A11" s="24"/>
      <c r="B11" s="28"/>
      <c r="C11" s="25"/>
      <c r="D11" s="25"/>
      <c r="E11" s="25"/>
      <c r="F11" s="26"/>
      <c r="G11" s="29"/>
      <c r="H11" s="29"/>
      <c r="I11" s="29" t="s">
        <v>95</v>
      </c>
      <c r="J11" s="33">
        <v>44531</v>
      </c>
      <c r="K11" s="30">
        <v>40000</v>
      </c>
      <c r="L11" s="41"/>
      <c r="M11" s="38"/>
    </row>
    <row r="12" s="1" customFormat="1" ht="21" customHeight="1" spans="1:13">
      <c r="A12" s="30"/>
      <c r="B12" s="31" t="s">
        <v>93</v>
      </c>
      <c r="C12" s="30"/>
      <c r="D12" s="30"/>
      <c r="E12" s="30"/>
      <c r="F12" s="30"/>
      <c r="G12" s="30">
        <f t="shared" ref="G12:K12" si="1">SUM(G9:G11)</f>
        <v>7500</v>
      </c>
      <c r="H12" s="30">
        <f t="shared" si="1"/>
        <v>150000</v>
      </c>
      <c r="I12" s="30">
        <f t="shared" si="1"/>
        <v>150000</v>
      </c>
      <c r="J12" s="30"/>
      <c r="K12" s="30">
        <f t="shared" si="1"/>
        <v>142500</v>
      </c>
      <c r="L12" s="41"/>
      <c r="M12" s="30">
        <f>SUM(M9:M11)</f>
        <v>7500</v>
      </c>
    </row>
  </sheetData>
  <mergeCells count="18">
    <mergeCell ref="A2:A5"/>
    <mergeCell ref="A9:A11"/>
    <mergeCell ref="B2:B5"/>
    <mergeCell ref="B9:B11"/>
    <mergeCell ref="C2:C5"/>
    <mergeCell ref="C9:C11"/>
    <mergeCell ref="D2:D5"/>
    <mergeCell ref="D9:D11"/>
    <mergeCell ref="E2:E5"/>
    <mergeCell ref="E9:E11"/>
    <mergeCell ref="F2:F5"/>
    <mergeCell ref="F9:F11"/>
    <mergeCell ref="G2:G5"/>
    <mergeCell ref="G9:G11"/>
    <mergeCell ref="H2:H5"/>
    <mergeCell ref="H9:H11"/>
    <mergeCell ref="M2:M5"/>
    <mergeCell ref="M9:M11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绿色军营</cp:lastModifiedBy>
  <dcterms:created xsi:type="dcterms:W3CDTF">2023-08-31T08:09:00Z</dcterms:created>
  <dcterms:modified xsi:type="dcterms:W3CDTF">2024-07-10T08:00:44Z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C081535E1C1E417AB351A2E4421891E1_13</vt:lpwstr>
  </property>
  <property fmtid="{D5CDD505-2E9C-101B-9397-08002B2CF9AE}" pid="3" name="KSOProductBuildVer">
    <vt:lpwstr>2052-12.1.0.17133</vt:lpwstr>
  </property>
</Properties>
</file>