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.6客介图片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47" name="ID_15D2AE21E29C43E7B8364B23142B654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05225" y="2489200"/>
          <a:ext cx="113093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0" name="ID_36565997B2794ACAABA47093E4B1D0A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52850" y="8108950"/>
          <a:ext cx="106299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2" name="ID_65E44F0009424D04A7A9A469BBF69E7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724275" y="13728700"/>
          <a:ext cx="108648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3" name="ID_2CB52117F7A14A70B183785FB10E6B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714750" y="15605125"/>
          <a:ext cx="1127760" cy="17430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5" name="ID_1D6D97914A334DF1B89C0645831D1D7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752850" y="19319875"/>
          <a:ext cx="105219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6" name="ID_F3ADEEC9DF9A4F8186BFB045BB7A90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752850" y="657860"/>
          <a:ext cx="1076960" cy="17646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8" name="ID_733CC9CDD2504CAAB1D317F31A8AE86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705225" y="24892000"/>
          <a:ext cx="109156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9" name="ID_416106217B7043A99DF368EE52F845BD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733800" y="6242050"/>
          <a:ext cx="109601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1" name="ID_F6850A5F1D3F4C9597C7815A8CFFD75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724275" y="9985375"/>
          <a:ext cx="1092200" cy="17862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6" name="ID_8E22FC7D446C4799A518AD5A1DB4102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752850" y="21177250"/>
          <a:ext cx="106235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7" name="ID_E7453058CC364C31BF949933AD9F483A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714750" y="23053675"/>
          <a:ext cx="1108075" cy="1771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A53B286DE381468BB49D3A11EEDDBEEF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764915" y="13916660"/>
          <a:ext cx="1144270" cy="17411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38A8DD6572264FBDB5BE500509CD985C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783965" y="21336000"/>
          <a:ext cx="108648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3" name="ID_BF613CEB4367490DA0595FE1471ED63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783965" y="26946225"/>
          <a:ext cx="1133475" cy="18002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<sst xmlns="http://schemas.openxmlformats.org/spreadsheetml/2006/main" count="69" uniqueCount="61">
  <si>
    <t>画堂春·锦2024.6月客介</t>
  </si>
  <si>
    <t>序号</t>
  </si>
  <si>
    <t>姓名</t>
  </si>
  <si>
    <t>房号</t>
  </si>
  <si>
    <t>介绍人</t>
  </si>
  <si>
    <t>电话号码</t>
  </si>
  <si>
    <t>介绍登记记录1</t>
  </si>
  <si>
    <t>置业顾问</t>
  </si>
  <si>
    <t>签合同日期</t>
  </si>
  <si>
    <t>程智秀</t>
  </si>
  <si>
    <t>15-1层08</t>
  </si>
  <si>
    <t>李代枢</t>
  </si>
  <si>
    <t>刘思汉</t>
  </si>
  <si>
    <t>罗霄</t>
  </si>
  <si>
    <t>5-1-602</t>
  </si>
  <si>
    <t>李安格</t>
  </si>
  <si>
    <t>闫金秀</t>
  </si>
  <si>
    <t>刘理想</t>
  </si>
  <si>
    <t>3-3-201</t>
  </si>
  <si>
    <t>刘芳</t>
  </si>
  <si>
    <t>肖陶丽</t>
  </si>
  <si>
    <t>徐胜宇</t>
  </si>
  <si>
    <t>2-2-1601</t>
  </si>
  <si>
    <t>李岚</t>
  </si>
  <si>
    <t>米云鹤</t>
  </si>
  <si>
    <t>李志鹏</t>
  </si>
  <si>
    <t>17-3层02</t>
  </si>
  <si>
    <t>付娟</t>
  </si>
  <si>
    <t>王荣</t>
  </si>
  <si>
    <t>王洪娥</t>
  </si>
  <si>
    <t>15-1层06</t>
  </si>
  <si>
    <t>白一迭</t>
  </si>
  <si>
    <t>15-1层07</t>
  </si>
  <si>
    <t>马学礼</t>
  </si>
  <si>
    <t>10-1-802</t>
  </si>
  <si>
    <t>马建军</t>
  </si>
  <si>
    <t>王荣（单小龙）</t>
  </si>
  <si>
    <t>严海云</t>
  </si>
  <si>
    <t>8-2-502</t>
  </si>
  <si>
    <t>秦少婷</t>
  </si>
  <si>
    <t>赵江龙</t>
  </si>
  <si>
    <t>乔杰</t>
  </si>
  <si>
    <t>3-1-801</t>
  </si>
  <si>
    <t>吴彦良</t>
  </si>
  <si>
    <t>霍苒</t>
  </si>
  <si>
    <t>王旭林</t>
  </si>
  <si>
    <t>2-1-1503</t>
  </si>
  <si>
    <t>李亦然</t>
  </si>
  <si>
    <t>唐彬鑫</t>
  </si>
  <si>
    <t>5-1-1001</t>
  </si>
  <si>
    <t>夏菁</t>
  </si>
  <si>
    <t>孙敏</t>
  </si>
  <si>
    <t>3-1-602</t>
  </si>
  <si>
    <t>刘悦</t>
  </si>
  <si>
    <t>赵开业</t>
  </si>
  <si>
    <t>11-3-402</t>
  </si>
  <si>
    <t>张怡敏</t>
  </si>
  <si>
    <t>努仁古丽·艾木都力</t>
  </si>
  <si>
    <t>2-1-402</t>
  </si>
  <si>
    <t>管丽萍</t>
  </si>
  <si>
    <t>连阵阵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</si>
</sst>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K16" sqref="K16"/>
    </sheetView>
  </sheetViews>
  <sheetFormatPr defaultColWidth="9" defaultRowHeight="13.5" outlineLevelCol="7"/>
  <cols>
    <col min="1" max="1" width="9" style="2"/>
    <col min="2" max="2" width="9.53333333333333" style="2" customWidth="1"/>
    <col min="3" max="4" width="9" style="2"/>
    <col min="5" max="5" width="12.625" style="2"/>
    <col min="6" max="6" width="17.95" style="2" customWidth="1"/>
    <col min="7" max="7" width="9" style="2"/>
    <col min="8" max="8" width="12.55" style="2" customWidth="1"/>
    <col min="9" max="16384" width="9" style="2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</row>
    <row r="3" s="2" customFormat="1" ht="147" customHeight="1" spans="1:8">
      <c r="A3" s="7">
        <v>1</v>
      </c>
      <c r="B3" s="8" t="s">
        <v>9</v>
      </c>
      <c r="C3" s="9" t="s">
        <v>10</v>
      </c>
      <c r="D3" s="9" t="s">
        <v>11</v>
      </c>
      <c r="E3" s="9">
        <v>19999173150</v>
      </c>
      <c r="F3" s="9" t="str">
        <f>_xlfn.DISPIMG("ID_15D2AE21E29C43E7B8364B23142B654E",1)</f>
        <v>=DISPIMG("ID_15D2AE21E29C43E7B8364B23142B654E",1)</v>
      </c>
      <c r="G3" s="9" t="s">
        <v>12</v>
      </c>
      <c r="H3" s="10">
        <v>45440</v>
      </c>
    </row>
    <row r="4" s="2" customFormat="1" ht="147" customHeight="1" spans="1:8">
      <c r="A4" s="7">
        <v>2</v>
      </c>
      <c r="B4" s="8" t="s">
        <v>13</v>
      </c>
      <c r="C4" s="9" t="s">
        <v>14</v>
      </c>
      <c r="D4" s="9" t="s">
        <v>15</v>
      </c>
      <c r="E4" s="9">
        <v>13283885302</v>
      </c>
      <c r="F4" s="9" t="str">
        <f>_xlfn.DISPIMG("ID_36565997B2794ACAABA47093E4B1D0AD",1)</f>
        <v>=DISPIMG("ID_36565997B2794ACAABA47093E4B1D0AD",1)</v>
      </c>
      <c r="G4" s="9" t="s">
        <v>16</v>
      </c>
      <c r="H4" s="10">
        <v>45417</v>
      </c>
    </row>
    <row r="5" s="2" customFormat="1" ht="147" customHeight="1" spans="1:8">
      <c r="A5" s="7">
        <v>3</v>
      </c>
      <c r="B5" s="8" t="s">
        <v>17</v>
      </c>
      <c r="C5" s="9" t="s">
        <v>18</v>
      </c>
      <c r="D5" s="9" t="s">
        <v>19</v>
      </c>
      <c r="E5" s="9">
        <v>18099582213</v>
      </c>
      <c r="F5" s="9" t="str">
        <f>_xlfn.DISPIMG("ID_65E44F0009424D04A7A9A469BBF69E72",1)</f>
        <v>=DISPIMG("ID_65E44F0009424D04A7A9A469BBF69E72",1)</v>
      </c>
      <c r="G5" s="9" t="s">
        <v>20</v>
      </c>
      <c r="H5" s="10">
        <v>45446</v>
      </c>
    </row>
    <row r="6" s="2" customFormat="1" ht="147" customHeight="1" spans="1:8">
      <c r="A6" s="7">
        <v>4</v>
      </c>
      <c r="B6" s="8" t="s">
        <v>21</v>
      </c>
      <c r="C6" s="9" t="s">
        <v>22</v>
      </c>
      <c r="D6" s="9" t="s">
        <v>23</v>
      </c>
      <c r="E6" s="9">
        <v>15899010714</v>
      </c>
      <c r="F6" s="9" t="str">
        <f>_xlfn.DISPIMG("ID_2CB52117F7A14A70B183785FB10E6B27",1)</f>
        <v>=DISPIMG("ID_2CB52117F7A14A70B183785FB10E6B27",1)</v>
      </c>
      <c r="G6" s="9" t="s">
        <v>24</v>
      </c>
      <c r="H6" s="10">
        <v>45469</v>
      </c>
    </row>
    <row r="7" s="2" customFormat="1" ht="147" customHeight="1" spans="1:8">
      <c r="A7" s="7">
        <v>5</v>
      </c>
      <c r="B7" s="8" t="s">
        <v>25</v>
      </c>
      <c r="C7" s="9" t="s">
        <v>26</v>
      </c>
      <c r="D7" s="9" t="s">
        <v>27</v>
      </c>
      <c r="E7" s="9">
        <v>19990632762</v>
      </c>
      <c r="F7" s="9" t="str">
        <f>_xlfn.DISPIMG("ID_1D6D97914A334DF1B89C0645831D1D71",1)</f>
        <v>=DISPIMG("ID_1D6D97914A334DF1B89C0645831D1D71",1)</v>
      </c>
      <c r="G7" s="9" t="s">
        <v>28</v>
      </c>
      <c r="H7" s="10">
        <v>45417</v>
      </c>
    </row>
    <row r="8" s="2" customFormat="1" ht="147" customHeight="1" spans="1:8">
      <c r="A8" s="7">
        <v>6</v>
      </c>
      <c r="B8" s="8" t="s">
        <v>29</v>
      </c>
      <c r="C8" s="9" t="s">
        <v>30</v>
      </c>
      <c r="D8" s="9" t="s">
        <v>31</v>
      </c>
      <c r="E8" s="9">
        <v>15509963066</v>
      </c>
      <c r="F8" s="9" t="str">
        <f>_xlfn.DISPIMG("ID_733CC9CDD2504CAAB1D317F31A8AE868",1)</f>
        <v>=DISPIMG("ID_733CC9CDD2504CAAB1D317F31A8AE868",1)</v>
      </c>
      <c r="G8" s="9" t="s">
        <v>16</v>
      </c>
      <c r="H8" s="10">
        <v>45474</v>
      </c>
    </row>
    <row r="9" s="2" customFormat="1" ht="147" customHeight="1" spans="1:8">
      <c r="A9" s="7">
        <v>7</v>
      </c>
      <c r="B9" s="8" t="s">
        <v>29</v>
      </c>
      <c r="C9" s="9" t="s">
        <v>32</v>
      </c>
      <c r="D9" s="9" t="s">
        <v>31</v>
      </c>
      <c r="E9" s="9">
        <v>15509963066</v>
      </c>
      <c r="F9" s="9" t="str">
        <f>_xlfn.DISPIMG("ID_733CC9CDD2504CAAB1D317F31A8AE868",1)</f>
        <v>=DISPIMG("ID_733CC9CDD2504CAAB1D317F31A8AE868",1)</v>
      </c>
      <c r="G9" s="9" t="s">
        <v>16</v>
      </c>
      <c r="H9" s="10">
        <v>45474</v>
      </c>
    </row>
    <row r="10" s="2" customFormat="1" ht="147" customHeight="1" spans="1:8">
      <c r="A10" s="7">
        <v>8</v>
      </c>
      <c r="B10" s="8" t="s">
        <v>33</v>
      </c>
      <c r="C10" s="9" t="s">
        <v>34</v>
      </c>
      <c r="D10" s="9" t="s">
        <v>35</v>
      </c>
      <c r="E10" s="9">
        <v>13899074839</v>
      </c>
      <c r="F10" s="9" t="str">
        <f>_xlfn.DISPIMG("ID_A53B286DE381468BB49D3A11EEDDBEEF",1)</f>
        <v>=DISPIMG("ID_A53B286DE381468BB49D3A11EEDDBEEF",1)</v>
      </c>
      <c r="G10" s="8" t="s">
        <v>36</v>
      </c>
      <c r="H10" s="10">
        <v>44963</v>
      </c>
    </row>
    <row r="11" s="2" customFormat="1" ht="147" customHeight="1" spans="1:8">
      <c r="A11" s="7">
        <v>9</v>
      </c>
      <c r="B11" s="8" t="s">
        <v>37</v>
      </c>
      <c r="C11" s="9" t="s">
        <v>38</v>
      </c>
      <c r="D11" s="9" t="s">
        <v>39</v>
      </c>
      <c r="E11" s="9">
        <v>18599824603</v>
      </c>
      <c r="F11" s="9" t="str">
        <f>_xlfn.DISPIMG("ID_F3ADEEC9DF9A4F8186BFB045BB7A9012",1)</f>
        <v>=DISPIMG("ID_F3ADEEC9DF9A4F8186BFB045BB7A9012",1)</v>
      </c>
      <c r="G11" s="9" t="s">
        <v>40</v>
      </c>
      <c r="H11" s="10">
        <v>45415</v>
      </c>
    </row>
    <row r="12" s="2" customFormat="1" ht="147" customHeight="1" spans="1:8">
      <c r="A12" s="7">
        <v>10</v>
      </c>
      <c r="B12" s="8" t="s">
        <v>41</v>
      </c>
      <c r="C12" s="9" t="s">
        <v>42</v>
      </c>
      <c r="D12" s="9" t="s">
        <v>43</v>
      </c>
      <c r="E12" s="9">
        <v>13919256233</v>
      </c>
      <c r="F12" s="9" t="str">
        <f>_xlfn.DISPIMG("ID_416106217B7043A99DF368EE52F845BD",1)</f>
        <v>=DISPIMG("ID_416106217B7043A99DF368EE52F845BD",1)</v>
      </c>
      <c r="G12" s="9" t="s">
        <v>44</v>
      </c>
      <c r="H12" s="10">
        <v>45464</v>
      </c>
    </row>
    <row r="13" s="2" customFormat="1" ht="147" customHeight="1" spans="1:8">
      <c r="A13" s="7">
        <v>11</v>
      </c>
      <c r="B13" s="8" t="s">
        <v>45</v>
      </c>
      <c r="C13" s="9" t="s">
        <v>46</v>
      </c>
      <c r="D13" s="9" t="s">
        <v>47</v>
      </c>
      <c r="E13" s="9">
        <v>19861831228</v>
      </c>
      <c r="F13" s="9" t="str">
        <f>_xlfn.DISPIMG("ID_F6850A5F1D3F4C9597C7815A8CFFD75E",1)</f>
        <v>=DISPIMG("ID_F6850A5F1D3F4C9597C7815A8CFFD75E",1)</v>
      </c>
      <c r="G13" s="9" t="s">
        <v>44</v>
      </c>
      <c r="H13" s="10">
        <v>45455</v>
      </c>
    </row>
    <row r="14" s="2" customFormat="1" ht="147" customHeight="1" spans="1:8">
      <c r="A14" s="7">
        <v>12</v>
      </c>
      <c r="B14" s="8" t="s">
        <v>48</v>
      </c>
      <c r="C14" s="9" t="s">
        <v>49</v>
      </c>
      <c r="D14" s="9" t="s">
        <v>50</v>
      </c>
      <c r="E14" s="9">
        <v>13565067176</v>
      </c>
      <c r="F14" s="9" t="str">
        <f>_xlfn.DISPIMG("ID_38A8DD6572264FBDB5BE500509CD985C",1)</f>
        <v>=DISPIMG("ID_38A8DD6572264FBDB5BE500509CD985C",1)</v>
      </c>
      <c r="G14" s="9" t="s">
        <v>44</v>
      </c>
      <c r="H14" s="10">
        <v>45463</v>
      </c>
    </row>
    <row r="15" s="2" customFormat="1" ht="147" customHeight="1" spans="1:8">
      <c r="A15" s="7">
        <v>13</v>
      </c>
      <c r="B15" s="8" t="s">
        <v>51</v>
      </c>
      <c r="C15" s="9" t="s">
        <v>52</v>
      </c>
      <c r="D15" s="9" t="s">
        <v>53</v>
      </c>
      <c r="E15" s="9">
        <v>15147374478</v>
      </c>
      <c r="F15" s="9" t="str">
        <f>_xlfn.DISPIMG("ID_8E22FC7D446C4799A518AD5A1DB41022",1)</f>
        <v>=DISPIMG("ID_8E22FC7D446C4799A518AD5A1DB41022",1)</v>
      </c>
      <c r="G15" s="9" t="s">
        <v>20</v>
      </c>
      <c r="H15" s="10">
        <v>45417</v>
      </c>
    </row>
    <row r="16" s="2" customFormat="1" ht="147" customHeight="1" spans="1:8">
      <c r="A16" s="7">
        <v>14</v>
      </c>
      <c r="B16" s="8" t="s">
        <v>54</v>
      </c>
      <c r="C16" s="9" t="s">
        <v>55</v>
      </c>
      <c r="D16" s="9" t="s">
        <v>56</v>
      </c>
      <c r="E16" s="9">
        <v>13369960567</v>
      </c>
      <c r="F16" s="9" t="str">
        <f>_xlfn.DISPIMG("ID_E7453058CC364C31BF949933AD9F483A",1)</f>
        <v>=DISPIMG("ID_E7453058CC364C31BF949933AD9F483A",1)</v>
      </c>
      <c r="G16" s="9" t="s">
        <v>20</v>
      </c>
      <c r="H16" s="10">
        <v>45137</v>
      </c>
    </row>
    <row r="17" s="2" customFormat="1" ht="147" customHeight="1" spans="1:8">
      <c r="A17" s="7">
        <v>15</v>
      </c>
      <c r="B17" s="8" t="s">
        <v>57</v>
      </c>
      <c r="C17" s="9" t="s">
        <v>58</v>
      </c>
      <c r="D17" s="9" t="s">
        <v>59</v>
      </c>
      <c r="E17" s="9">
        <v>15809968080</v>
      </c>
      <c r="F17" s="9" t="str">
        <f>_xlfn.DISPIMG("ID_BF613CEB4367490DA0595FE1471ED634",1)</f>
        <v>=DISPIMG("ID_BF613CEB4367490DA0595FE1471ED634",1)</v>
      </c>
      <c r="G17" s="9" t="s">
        <v>60</v>
      </c>
      <c r="H17" s="10">
        <v>45426</v>
      </c>
    </row>
  </sheetData>
  <mergeCells count="1">
    <mergeCell ref="A1:H1"/>
  </mergeCells>
  <conditionalFormatting sqref="B2">
    <cfRule type="duplicateValues" dxfId="0" priority="1"/>
  </conditionalFormatting>
  <pageMargins left="0.7" right="0.7" top="0.236111111111111" bottom="0.314583333333333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2024.6客介图片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admin</cp:lastModifiedBy>
  <dcterms:created xsi:type="dcterms:W3CDTF">2023-05-12T11:15:00Z</dcterms:created>
  <dcterms:modified xsi:type="dcterms:W3CDTF">2024-07-22T03:30:54Z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148C79493364432C95620899FDF9049A_12</vt:lpwstr>
  </property>
</Properties>
</file>