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9-10月" sheetId="1" r:id="rId1"/>
    <sheet name="Sheet2" sheetId="2" r:id="rId2"/>
    <sheet name="Sheet3" sheetId="3" r:id="rId3"/>
  </sheets>
  <definedNames>
    <definedName name="_xlnm.Print_Area" localSheetId="0">'9-10月'!$V$14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<sst xmlns="http://schemas.openxmlformats.org/spreadsheetml/2006/main" count="446" uniqueCount="161">
  <si>
    <t>画堂春·锦2024年9-10月客介明细</t>
  </si>
  <si>
    <t>序号</t>
  </si>
  <si>
    <t>姓名</t>
  </si>
  <si>
    <t>房号</t>
  </si>
  <si>
    <t>面积</t>
  </si>
  <si>
    <t>单价</t>
  </si>
  <si>
    <t>总价</t>
  </si>
  <si>
    <t>介绍人</t>
  </si>
  <si>
    <t>成交时间</t>
  </si>
  <si>
    <t>临时工工资</t>
  </si>
  <si>
    <t>代扣个税</t>
  </si>
  <si>
    <t>扣除应发</t>
  </si>
  <si>
    <t>身份证号码</t>
  </si>
  <si>
    <t>银行卡号</t>
  </si>
  <si>
    <t>开户行</t>
  </si>
  <si>
    <t>电话号码</t>
  </si>
  <si>
    <t>备注</t>
  </si>
  <si>
    <t>签合同日期</t>
  </si>
  <si>
    <t>置业顾问</t>
  </si>
  <si>
    <t>李尚</t>
  </si>
  <si>
    <t>1-2-501</t>
  </si>
  <si>
    <t>刘小兰</t>
  </si>
  <si>
    <t>652926198610153242</t>
  </si>
  <si>
    <t>6222023012011050368</t>
  </si>
  <si>
    <t>中国工商银行</t>
  </si>
  <si>
    <t>开发票</t>
  </si>
  <si>
    <t>张玉琴</t>
  </si>
  <si>
    <t>王瑞鹏</t>
  </si>
  <si>
    <t>2-1-1002</t>
  </si>
  <si>
    <t>黄峰</t>
  </si>
  <si>
    <t>360521199307125513</t>
  </si>
  <si>
    <t>6217004560001558199</t>
  </si>
  <si>
    <t>中国建设银行</t>
  </si>
  <si>
    <t>刘思汉</t>
  </si>
  <si>
    <t>2-2-1002</t>
  </si>
  <si>
    <t>刘闯</t>
  </si>
  <si>
    <t>411527199408021012</t>
  </si>
  <si>
    <t>6214674560003299962</t>
  </si>
  <si>
    <t>梁山</t>
  </si>
  <si>
    <t>2-3-1203</t>
  </si>
  <si>
    <t>吴凌</t>
  </si>
  <si>
    <t>652801199711015510</t>
  </si>
  <si>
    <t>6217004530000296463</t>
  </si>
  <si>
    <t>刘宁宁</t>
  </si>
  <si>
    <t>张福英</t>
  </si>
  <si>
    <t>4-1-601</t>
  </si>
  <si>
    <t>赵文彬</t>
  </si>
  <si>
    <t>652325199812052031</t>
  </si>
  <si>
    <t>6217004550005486513</t>
  </si>
  <si>
    <t>李帅</t>
  </si>
  <si>
    <t>5-1-201</t>
  </si>
  <si>
    <t>姚文灿</t>
  </si>
  <si>
    <t>652801199606073911</t>
  </si>
  <si>
    <t>6228482508344294475</t>
  </si>
  <si>
    <t>中国农业银行</t>
  </si>
  <si>
    <t>闫金秀</t>
  </si>
  <si>
    <t>车宏伟</t>
  </si>
  <si>
    <t>5-2-201</t>
  </si>
  <si>
    <t>车维兵</t>
  </si>
  <si>
    <t>622425199604032917</t>
  </si>
  <si>
    <t>6217004560005962868</t>
  </si>
  <si>
    <t>霍苒</t>
  </si>
  <si>
    <t>张炜</t>
  </si>
  <si>
    <t>6-2-1001</t>
  </si>
  <si>
    <t>高亚南</t>
  </si>
  <si>
    <t>622323200110134822</t>
  </si>
  <si>
    <t>6230523640011240775</t>
  </si>
  <si>
    <t>李秀莲</t>
  </si>
  <si>
    <t>窦风玲</t>
  </si>
  <si>
    <t>7-1-101</t>
  </si>
  <si>
    <t>范婷</t>
  </si>
  <si>
    <t>650107198904230026</t>
  </si>
  <si>
    <t>6222023014003718648</t>
  </si>
  <si>
    <t>张明旺</t>
  </si>
  <si>
    <t>8-1-801</t>
  </si>
  <si>
    <t>张琴忠</t>
  </si>
  <si>
    <t>620421198703035126</t>
  </si>
  <si>
    <t>6228482500923398918</t>
  </si>
  <si>
    <t>肖陶丽</t>
  </si>
  <si>
    <t>何自将</t>
  </si>
  <si>
    <t>8-2-102</t>
  </si>
  <si>
    <t>赵宏亮</t>
  </si>
  <si>
    <t>620522199509134477</t>
  </si>
  <si>
    <t>6217004560007149019</t>
  </si>
  <si>
    <t>孙帅</t>
  </si>
  <si>
    <t>8-3-301</t>
  </si>
  <si>
    <t>马占江</t>
  </si>
  <si>
    <t>622101199802262919</t>
  </si>
  <si>
    <t>6217998800066736886</t>
  </si>
  <si>
    <t>中国邮政储蓄</t>
  </si>
  <si>
    <t>田雪莉</t>
  </si>
  <si>
    <t>8-3-602</t>
  </si>
  <si>
    <t>杨秀莉</t>
  </si>
  <si>
    <t>652801200006107327</t>
  </si>
  <si>
    <t>6222033010003636630</t>
  </si>
  <si>
    <t>赵江龙</t>
  </si>
  <si>
    <t>刘然</t>
  </si>
  <si>
    <t>8-3-701</t>
  </si>
  <si>
    <t>王旭林</t>
  </si>
  <si>
    <t>622301200012080535</t>
  </si>
  <si>
    <t>6217004560007050670</t>
  </si>
  <si>
    <t>程文豪</t>
  </si>
  <si>
    <t>8-3-901</t>
  </si>
  <si>
    <t>赵建设</t>
  </si>
  <si>
    <t>411381200007113031</t>
  </si>
  <si>
    <t>6222033010002286619</t>
  </si>
  <si>
    <t>王荣</t>
  </si>
  <si>
    <t>王俊丽</t>
  </si>
  <si>
    <t>13-1层01</t>
  </si>
  <si>
    <t>仝之连</t>
  </si>
  <si>
    <t>412724197206046549</t>
  </si>
  <si>
    <t>6217004560006614930</t>
  </si>
  <si>
    <t>李福晴</t>
  </si>
  <si>
    <t>苏生宝</t>
  </si>
  <si>
    <t>13-2层08</t>
  </si>
  <si>
    <t>蒋永祥</t>
  </si>
  <si>
    <t>62012119790907631X</t>
  </si>
  <si>
    <t>6221808800003108357</t>
  </si>
  <si>
    <t>13-2层09</t>
  </si>
  <si>
    <t>郭莉莉</t>
  </si>
  <si>
    <t>15-1层10</t>
  </si>
  <si>
    <t>张依涵</t>
  </si>
  <si>
    <t>14-2层03</t>
  </si>
  <si>
    <t>张苗</t>
  </si>
  <si>
    <t>652801199312040014</t>
  </si>
  <si>
    <t>6217998800066714594</t>
  </si>
  <si>
    <t>梁静</t>
  </si>
  <si>
    <t>15-1层02</t>
  </si>
  <si>
    <t>梁峰</t>
  </si>
  <si>
    <t>652123198206102563</t>
  </si>
  <si>
    <t>6216608300000816708</t>
  </si>
  <si>
    <t>中国银行</t>
  </si>
  <si>
    <t>王德中</t>
  </si>
  <si>
    <t>15-2层02</t>
  </si>
  <si>
    <t>李新兰</t>
  </si>
  <si>
    <t>36232319800707002X</t>
  </si>
  <si>
    <t>6217233010000411977</t>
  </si>
  <si>
    <t>邢冬梅</t>
  </si>
  <si>
    <t>1-1-102</t>
  </si>
  <si>
    <t>高建梅</t>
  </si>
  <si>
    <t>652801198209090529</t>
  </si>
  <si>
    <t>购物卡</t>
  </si>
  <si>
    <t>李江成</t>
  </si>
  <si>
    <t>1-2-701</t>
  </si>
  <si>
    <t>刘晨</t>
  </si>
  <si>
    <t>341227199905204915</t>
  </si>
  <si>
    <t>梁石磊</t>
  </si>
  <si>
    <t>7-1-602</t>
  </si>
  <si>
    <t>刘川</t>
  </si>
  <si>
    <t>500231198806283397</t>
  </si>
  <si>
    <t>宋洋</t>
  </si>
  <si>
    <t>7-1-801</t>
  </si>
  <si>
    <t>杨楠</t>
  </si>
  <si>
    <t>620422198710301740</t>
  </si>
  <si>
    <t>吴金涛</t>
  </si>
  <si>
    <t>8-1-901</t>
  </si>
  <si>
    <t>魏彬</t>
  </si>
  <si>
    <t>412724198208276502</t>
  </si>
  <si>
    <t>6217004560002466400</t>
  </si>
  <si>
    <t>补发扣除个税</t>
  </si>
  <si>
    <t>画堂春·锦2024年9-11月客介明细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</si>
</sst>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1" applyNumberFormat="1" applyFont="1" applyFill="1" applyBorder="1" applyAlignment="1" applyProtection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4" fontId="4" fillId="0" borderId="1" xfId="1" applyNumberFormat="1" applyFont="1" applyFill="1" applyBorder="1" applyAlignment="1" applyProtection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  <xf numFmtId="0" fontId="3" fillId="0" borderId="7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0"/>
  <sheetViews>
    <sheetView workbookViewId="0">
      <selection activeCell="A1" sqref="$A1:$XFD1048576"/>
    </sheetView>
  </sheetViews>
  <sheetFormatPr defaultColWidth="9" defaultRowHeight="14.25"/>
  <cols>
    <col min="1" max="1" width="4.625" style="2" customWidth="1"/>
    <col min="2" max="2" width="7.375" style="2" customWidth="1"/>
    <col min="3" max="3" width="9.375" style="2" customWidth="1"/>
    <col min="4" max="4" width="7.375" style="2" customWidth="1"/>
    <col min="5" max="5" width="10.625" style="2" customWidth="1"/>
    <col min="6" max="6" width="8.375" style="2" customWidth="1"/>
    <col min="7" max="7" width="7.375" style="2" customWidth="1"/>
    <col min="8" max="8" width="10.375" style="2" customWidth="1"/>
    <col min="9" max="9" width="8.625" style="2" customWidth="1"/>
    <col min="10" max="11" width="10" style="2" customWidth="1"/>
    <col min="12" max="12" width="20.375" style="2" customWidth="1"/>
    <col min="13" max="13" width="19.875" style="2" customWidth="1"/>
    <col min="14" max="14" width="11.875" style="2" customWidth="1"/>
    <col min="15" max="15" width="11.625" style="2" customWidth="1"/>
    <col min="16" max="16" width="6.625" style="2" customWidth="1"/>
    <col min="17" max="17" width="10.125" style="2" customWidth="1"/>
    <col min="18" max="18" width="8.625" style="2" customWidth="1"/>
    <col min="19" max="16384" width="9" style="2"/>
  </cols>
  <sheetData>
    <row r="1" s="1" customFormat="1" ht="2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3"/>
    </row>
    <row r="2" s="1" customFormat="1" ht="24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9" t="s">
        <v>10</v>
      </c>
      <c r="K2" s="9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="2" customFormat="1" spans="1:18">
      <c r="A3" s="4">
        <f t="shared" ref="A3:A29" si="0">ROW()-2</f>
        <v>1</v>
      </c>
      <c r="B3" s="4" t="s">
        <v>19</v>
      </c>
      <c r="C3" s="4" t="s">
        <v>20</v>
      </c>
      <c r="D3" s="4">
        <v>117.54</v>
      </c>
      <c r="E3" s="4">
        <v>5785.265</v>
      </c>
      <c r="F3" s="4">
        <v>680000</v>
      </c>
      <c r="G3" s="4" t="s">
        <v>21</v>
      </c>
      <c r="H3" s="5">
        <v>45556</v>
      </c>
      <c r="I3" s="4">
        <v>3000</v>
      </c>
      <c r="J3" s="4">
        <v>434.06</v>
      </c>
      <c r="K3" s="4">
        <f>I3-J3</f>
        <v>2565.94</v>
      </c>
      <c r="L3" s="20" t="s">
        <v>22</v>
      </c>
      <c r="M3" s="20" t="s">
        <v>23</v>
      </c>
      <c r="N3" s="4" t="s">
        <v>24</v>
      </c>
      <c r="O3" s="4">
        <v>13040452223</v>
      </c>
      <c r="P3" s="4" t="s">
        <v>25</v>
      </c>
      <c r="Q3" s="5">
        <v>45566</v>
      </c>
      <c r="R3" s="4" t="s">
        <v>26</v>
      </c>
    </row>
    <row r="4" s="2" customFormat="1" spans="1:18">
      <c r="A4" s="4">
        <f t="shared" si="0"/>
        <v>2</v>
      </c>
      <c r="B4" s="4" t="s">
        <v>27</v>
      </c>
      <c r="C4" s="4" t="s">
        <v>28</v>
      </c>
      <c r="D4" s="4">
        <v>86.14</v>
      </c>
      <c r="E4" s="4">
        <v>5224.05</v>
      </c>
      <c r="F4" s="4">
        <v>450000</v>
      </c>
      <c r="G4" s="4" t="s">
        <v>29</v>
      </c>
      <c r="H4" s="5">
        <v>45559</v>
      </c>
      <c r="I4" s="4">
        <f t="shared" ref="I4:I10" si="1">F4*0.01</f>
        <v>4500</v>
      </c>
      <c r="J4" s="4">
        <v>712.87</v>
      </c>
      <c r="K4" s="4">
        <v>3787.13</v>
      </c>
      <c r="L4" s="4" t="s">
        <v>30</v>
      </c>
      <c r="M4" s="20" t="s">
        <v>31</v>
      </c>
      <c r="N4" s="4" t="s">
        <v>32</v>
      </c>
      <c r="O4" s="4">
        <v>13779243720</v>
      </c>
      <c r="P4" s="4" t="s">
        <v>25</v>
      </c>
      <c r="Q4" s="5">
        <v>45569</v>
      </c>
      <c r="R4" s="4" t="s">
        <v>33</v>
      </c>
    </row>
    <row r="5" s="2" customFormat="1" spans="1:18">
      <c r="A5" s="4">
        <f t="shared" si="0"/>
        <v>3</v>
      </c>
      <c r="B5" s="4" t="s">
        <v>29</v>
      </c>
      <c r="C5" s="4" t="s">
        <v>34</v>
      </c>
      <c r="D5" s="4">
        <v>86.14</v>
      </c>
      <c r="E5" s="4">
        <v>5224.05</v>
      </c>
      <c r="F5" s="4">
        <v>450000</v>
      </c>
      <c r="G5" s="4" t="s">
        <v>35</v>
      </c>
      <c r="H5" s="5">
        <v>45559</v>
      </c>
      <c r="I5" s="4">
        <v>3000</v>
      </c>
      <c r="J5" s="4">
        <v>434.06</v>
      </c>
      <c r="K5" s="4">
        <f t="shared" ref="K4:K24" si="2">I5-J5</f>
        <v>2565.94</v>
      </c>
      <c r="L5" s="4" t="s">
        <v>36</v>
      </c>
      <c r="M5" s="20" t="s">
        <v>37</v>
      </c>
      <c r="N5" s="4" t="s">
        <v>32</v>
      </c>
      <c r="O5" s="4">
        <v>18693059098</v>
      </c>
      <c r="P5" s="4" t="s">
        <v>25</v>
      </c>
      <c r="Q5" s="5">
        <v>45569</v>
      </c>
      <c r="R5" s="4" t="s">
        <v>33</v>
      </c>
    </row>
    <row r="6" s="2" customFormat="1" spans="1:18">
      <c r="A6" s="4">
        <f t="shared" si="0"/>
        <v>4</v>
      </c>
      <c r="B6" s="4" t="s">
        <v>38</v>
      </c>
      <c r="C6" s="4" t="s">
        <v>39</v>
      </c>
      <c r="D6" s="4">
        <v>115.78</v>
      </c>
      <c r="E6" s="4">
        <v>5400</v>
      </c>
      <c r="F6" s="4">
        <v>625212</v>
      </c>
      <c r="G6" s="4" t="s">
        <v>40</v>
      </c>
      <c r="H6" s="5">
        <v>45351</v>
      </c>
      <c r="I6" s="4">
        <v>3000</v>
      </c>
      <c r="J6" s="4">
        <v>434.06</v>
      </c>
      <c r="K6" s="4">
        <f t="shared" si="2"/>
        <v>2565.94</v>
      </c>
      <c r="L6" s="20" t="s">
        <v>41</v>
      </c>
      <c r="M6" s="20" t="s">
        <v>42</v>
      </c>
      <c r="N6" s="4" t="s">
        <v>32</v>
      </c>
      <c r="O6" s="4">
        <v>18699657341</v>
      </c>
      <c r="P6" s="4" t="s">
        <v>25</v>
      </c>
      <c r="Q6" s="5">
        <v>45358</v>
      </c>
      <c r="R6" s="4" t="s">
        <v>43</v>
      </c>
    </row>
    <row r="7" s="2" customFormat="1" spans="1:18">
      <c r="A7" s="4">
        <f t="shared" si="0"/>
        <v>5</v>
      </c>
      <c r="B7" s="4" t="s">
        <v>44</v>
      </c>
      <c r="C7" s="4" t="s">
        <v>45</v>
      </c>
      <c r="D7" s="4">
        <v>126.91</v>
      </c>
      <c r="E7" s="4">
        <v>5998.69250715512</v>
      </c>
      <c r="F7" s="4">
        <v>761294</v>
      </c>
      <c r="G7" s="4" t="s">
        <v>46</v>
      </c>
      <c r="H7" s="5">
        <v>45565</v>
      </c>
      <c r="I7" s="4">
        <v>3000</v>
      </c>
      <c r="J7" s="4">
        <v>434.06</v>
      </c>
      <c r="K7" s="4">
        <f t="shared" si="2"/>
        <v>2565.94</v>
      </c>
      <c r="L7" s="20" t="s">
        <v>47</v>
      </c>
      <c r="M7" s="20" t="s">
        <v>48</v>
      </c>
      <c r="N7" s="4" t="s">
        <v>32</v>
      </c>
      <c r="O7" s="4">
        <v>13779331022</v>
      </c>
      <c r="P7" s="4" t="s">
        <v>25</v>
      </c>
      <c r="Q7" s="5">
        <v>45567</v>
      </c>
      <c r="R7" s="4" t="s">
        <v>43</v>
      </c>
    </row>
    <row r="8" s="2" customFormat="1" spans="1:18">
      <c r="A8" s="4">
        <f t="shared" si="0"/>
        <v>6</v>
      </c>
      <c r="B8" s="4" t="s">
        <v>49</v>
      </c>
      <c r="C8" s="4" t="s">
        <v>50</v>
      </c>
      <c r="D8" s="4">
        <v>147.09</v>
      </c>
      <c r="E8" s="4">
        <v>5568.02</v>
      </c>
      <c r="F8" s="4">
        <v>819000</v>
      </c>
      <c r="G8" s="4" t="s">
        <v>51</v>
      </c>
      <c r="H8" s="5">
        <v>45561</v>
      </c>
      <c r="I8" s="4">
        <f t="shared" si="1"/>
        <v>8190</v>
      </c>
      <c r="J8" s="4">
        <v>1297.43</v>
      </c>
      <c r="K8" s="4">
        <v>6892.57</v>
      </c>
      <c r="L8" s="20" t="s">
        <v>52</v>
      </c>
      <c r="M8" s="20" t="s">
        <v>53</v>
      </c>
      <c r="N8" s="4" t="s">
        <v>54</v>
      </c>
      <c r="O8" s="4">
        <v>13319772662</v>
      </c>
      <c r="P8" s="4" t="s">
        <v>25</v>
      </c>
      <c r="Q8" s="5">
        <v>45566</v>
      </c>
      <c r="R8" s="4" t="s">
        <v>55</v>
      </c>
    </row>
    <row r="9" s="2" customFormat="1" spans="1:20">
      <c r="A9" s="4">
        <f t="shared" si="0"/>
        <v>7</v>
      </c>
      <c r="B9" s="4" t="s">
        <v>56</v>
      </c>
      <c r="C9" s="4" t="s">
        <v>57</v>
      </c>
      <c r="D9" s="4">
        <v>137.88</v>
      </c>
      <c r="E9" s="4">
        <v>5475.776</v>
      </c>
      <c r="F9" s="4">
        <v>755000</v>
      </c>
      <c r="G9" s="4" t="s">
        <v>58</v>
      </c>
      <c r="H9" s="5">
        <v>45570</v>
      </c>
      <c r="I9" s="4">
        <f t="shared" si="1"/>
        <v>7550</v>
      </c>
      <c r="J9" s="4">
        <v>1196.04</v>
      </c>
      <c r="K9" s="4">
        <f t="shared" si="2"/>
        <v>6353.96</v>
      </c>
      <c r="L9" s="20" t="s">
        <v>59</v>
      </c>
      <c r="M9" s="20" t="s">
        <v>60</v>
      </c>
      <c r="N9" s="4" t="s">
        <v>32</v>
      </c>
      <c r="O9" s="4">
        <v>15739357883</v>
      </c>
      <c r="P9" s="4" t="s">
        <v>25</v>
      </c>
      <c r="Q9" s="5">
        <v>45570</v>
      </c>
      <c r="R9" s="4" t="s">
        <v>61</v>
      </c>
      <c r="T9" s="14"/>
    </row>
    <row r="10" s="2" customFormat="1" spans="1:20">
      <c r="A10" s="4">
        <f t="shared" si="0"/>
        <v>8</v>
      </c>
      <c r="B10" s="4" t="s">
        <v>62</v>
      </c>
      <c r="C10" s="4" t="s">
        <v>63</v>
      </c>
      <c r="D10" s="4">
        <v>133.94</v>
      </c>
      <c r="E10" s="4">
        <v>6141.325</v>
      </c>
      <c r="F10" s="4">
        <v>822569</v>
      </c>
      <c r="G10" s="4" t="s">
        <v>64</v>
      </c>
      <c r="H10" s="5">
        <v>45566</v>
      </c>
      <c r="I10" s="4">
        <f t="shared" si="1"/>
        <v>8225.69</v>
      </c>
      <c r="J10" s="4">
        <v>1303.08</v>
      </c>
      <c r="K10" s="4">
        <f t="shared" si="2"/>
        <v>6922.61</v>
      </c>
      <c r="L10" s="20" t="s">
        <v>65</v>
      </c>
      <c r="M10" s="20" t="s">
        <v>66</v>
      </c>
      <c r="N10" s="4" t="s">
        <v>54</v>
      </c>
      <c r="O10" s="4">
        <v>19534054976</v>
      </c>
      <c r="P10" s="4" t="s">
        <v>25</v>
      </c>
      <c r="Q10" s="5">
        <v>45568</v>
      </c>
      <c r="R10" s="4" t="s">
        <v>67</v>
      </c>
      <c r="T10" s="14"/>
    </row>
    <row r="11" s="2" customFormat="1" spans="1:18">
      <c r="A11" s="4">
        <f t="shared" si="0"/>
        <v>9</v>
      </c>
      <c r="B11" s="4" t="s">
        <v>68</v>
      </c>
      <c r="C11" s="4" t="s">
        <v>69</v>
      </c>
      <c r="D11" s="4">
        <v>123.34</v>
      </c>
      <c r="E11" s="4">
        <v>7159.07</v>
      </c>
      <c r="F11" s="4">
        <v>883000</v>
      </c>
      <c r="G11" s="4" t="s">
        <v>70</v>
      </c>
      <c r="H11" s="5">
        <v>45552</v>
      </c>
      <c r="I11" s="4">
        <v>3000</v>
      </c>
      <c r="J11" s="4">
        <v>434.06</v>
      </c>
      <c r="K11" s="4">
        <f t="shared" si="2"/>
        <v>2565.94</v>
      </c>
      <c r="L11" s="20" t="s">
        <v>71</v>
      </c>
      <c r="M11" s="20" t="s">
        <v>72</v>
      </c>
      <c r="N11" s="4" t="s">
        <v>24</v>
      </c>
      <c r="O11" s="4">
        <v>15099247877</v>
      </c>
      <c r="P11" s="4" t="s">
        <v>25</v>
      </c>
      <c r="Q11" s="5">
        <v>45570</v>
      </c>
      <c r="R11" s="4" t="s">
        <v>55</v>
      </c>
    </row>
    <row r="12" s="2" customFormat="1" spans="1:20">
      <c r="A12" s="4">
        <f t="shared" si="0"/>
        <v>10</v>
      </c>
      <c r="B12" s="4" t="s">
        <v>73</v>
      </c>
      <c r="C12" s="4" t="s">
        <v>74</v>
      </c>
      <c r="D12" s="4">
        <v>148.64</v>
      </c>
      <c r="E12" s="4">
        <v>5853.068</v>
      </c>
      <c r="F12" s="4">
        <v>870000</v>
      </c>
      <c r="G12" s="4" t="s">
        <v>75</v>
      </c>
      <c r="H12" s="5">
        <v>45555</v>
      </c>
      <c r="I12" s="4">
        <f t="shared" ref="I12:I14" si="3">F12*0.01</f>
        <v>8700</v>
      </c>
      <c r="J12" s="4">
        <v>1378.22</v>
      </c>
      <c r="K12" s="4">
        <f t="shared" si="2"/>
        <v>7321.78</v>
      </c>
      <c r="L12" s="20" t="s">
        <v>76</v>
      </c>
      <c r="M12" s="20" t="s">
        <v>77</v>
      </c>
      <c r="N12" s="4" t="s">
        <v>54</v>
      </c>
      <c r="O12" s="4">
        <v>15899021367</v>
      </c>
      <c r="P12" s="4" t="s">
        <v>25</v>
      </c>
      <c r="Q12" s="5">
        <v>45567</v>
      </c>
      <c r="R12" s="4" t="s">
        <v>78</v>
      </c>
      <c r="T12" s="14"/>
    </row>
    <row r="13" s="2" customFormat="1" spans="1:20">
      <c r="A13" s="4">
        <f t="shared" si="0"/>
        <v>11</v>
      </c>
      <c r="B13" s="4" t="s">
        <v>79</v>
      </c>
      <c r="C13" s="4" t="s">
        <v>80</v>
      </c>
      <c r="D13" s="4">
        <v>119.74</v>
      </c>
      <c r="E13" s="4">
        <v>8120</v>
      </c>
      <c r="F13" s="4">
        <v>972289</v>
      </c>
      <c r="G13" s="4" t="s">
        <v>81</v>
      </c>
      <c r="H13" s="5">
        <v>45602</v>
      </c>
      <c r="I13" s="4">
        <f t="shared" si="3"/>
        <v>9722.89</v>
      </c>
      <c r="J13" s="4">
        <v>1540.26</v>
      </c>
      <c r="K13" s="4">
        <f t="shared" si="2"/>
        <v>8182.63</v>
      </c>
      <c r="L13" s="20" t="s">
        <v>82</v>
      </c>
      <c r="M13" s="20" t="s">
        <v>83</v>
      </c>
      <c r="N13" s="4" t="s">
        <v>32</v>
      </c>
      <c r="O13" s="4">
        <v>15199920119</v>
      </c>
      <c r="P13" s="4" t="s">
        <v>25</v>
      </c>
      <c r="Q13" s="5">
        <v>45602</v>
      </c>
      <c r="R13" s="4" t="s">
        <v>43</v>
      </c>
      <c r="T13" s="14"/>
    </row>
    <row r="14" s="2" customFormat="1" spans="1:20">
      <c r="A14" s="4">
        <f t="shared" si="0"/>
        <v>12</v>
      </c>
      <c r="B14" s="4" t="s">
        <v>84</v>
      </c>
      <c r="C14" s="4" t="s">
        <v>85</v>
      </c>
      <c r="D14" s="4">
        <v>117.84</v>
      </c>
      <c r="E14" s="4">
        <v>5500</v>
      </c>
      <c r="F14" s="4">
        <v>648120</v>
      </c>
      <c r="G14" s="4" t="s">
        <v>86</v>
      </c>
      <c r="H14" s="5">
        <v>45570</v>
      </c>
      <c r="I14" s="4">
        <f t="shared" si="3"/>
        <v>6481.2</v>
      </c>
      <c r="J14" s="4">
        <v>1026.72</v>
      </c>
      <c r="K14" s="4">
        <f t="shared" si="2"/>
        <v>5454.48</v>
      </c>
      <c r="L14" s="20" t="s">
        <v>87</v>
      </c>
      <c r="M14" s="20" t="s">
        <v>88</v>
      </c>
      <c r="N14" s="4" t="s">
        <v>89</v>
      </c>
      <c r="O14" s="4">
        <v>18299346304</v>
      </c>
      <c r="P14" s="4" t="s">
        <v>25</v>
      </c>
      <c r="Q14" s="5">
        <v>45573</v>
      </c>
      <c r="R14" s="4" t="s">
        <v>33</v>
      </c>
      <c r="T14" s="14"/>
    </row>
    <row r="15" s="2" customFormat="1" spans="1:18">
      <c r="A15" s="4">
        <f t="shared" si="0"/>
        <v>13</v>
      </c>
      <c r="B15" s="4" t="s">
        <v>90</v>
      </c>
      <c r="C15" s="4" t="s">
        <v>91</v>
      </c>
      <c r="D15" s="4">
        <v>117.84</v>
      </c>
      <c r="E15" s="4">
        <v>5770.54</v>
      </c>
      <c r="F15" s="4">
        <v>680000</v>
      </c>
      <c r="G15" s="4" t="s">
        <v>92</v>
      </c>
      <c r="H15" s="5">
        <v>45564</v>
      </c>
      <c r="I15" s="4">
        <v>3000</v>
      </c>
      <c r="J15" s="4">
        <v>434.06</v>
      </c>
      <c r="K15" s="4">
        <f t="shared" si="2"/>
        <v>2565.94</v>
      </c>
      <c r="L15" s="20" t="s">
        <v>93</v>
      </c>
      <c r="M15" s="20" t="s">
        <v>94</v>
      </c>
      <c r="N15" s="4" t="s">
        <v>24</v>
      </c>
      <c r="O15" s="4">
        <v>15299356763</v>
      </c>
      <c r="P15" s="4" t="s">
        <v>25</v>
      </c>
      <c r="Q15" s="5">
        <v>45569</v>
      </c>
      <c r="R15" s="4" t="s">
        <v>95</v>
      </c>
    </row>
    <row r="16" s="2" customFormat="1" spans="1:18">
      <c r="A16" s="4">
        <f t="shared" si="0"/>
        <v>14</v>
      </c>
      <c r="B16" s="4" t="s">
        <v>96</v>
      </c>
      <c r="C16" s="4" t="s">
        <v>97</v>
      </c>
      <c r="D16" s="4">
        <v>117.84</v>
      </c>
      <c r="E16" s="4">
        <v>6000</v>
      </c>
      <c r="F16" s="4">
        <v>707040</v>
      </c>
      <c r="G16" s="4" t="s">
        <v>98</v>
      </c>
      <c r="H16" s="5">
        <v>45570</v>
      </c>
      <c r="I16" s="4">
        <v>3000</v>
      </c>
      <c r="J16" s="4">
        <v>434.06</v>
      </c>
      <c r="K16" s="4">
        <f t="shared" si="2"/>
        <v>2565.94</v>
      </c>
      <c r="L16" s="20" t="s">
        <v>99</v>
      </c>
      <c r="M16" s="20" t="s">
        <v>100</v>
      </c>
      <c r="N16" s="4" t="s">
        <v>32</v>
      </c>
      <c r="O16" s="4">
        <v>13993510131</v>
      </c>
      <c r="P16" s="4" t="s">
        <v>25</v>
      </c>
      <c r="Q16" s="5">
        <v>45570</v>
      </c>
      <c r="R16" s="4" t="s">
        <v>61</v>
      </c>
    </row>
    <row r="17" s="2" customFormat="1" spans="1:20">
      <c r="A17" s="4">
        <f t="shared" si="0"/>
        <v>15</v>
      </c>
      <c r="B17" s="4" t="s">
        <v>101</v>
      </c>
      <c r="C17" s="4" t="s">
        <v>102</v>
      </c>
      <c r="D17" s="4">
        <v>117.84</v>
      </c>
      <c r="E17" s="4">
        <v>5855.4</v>
      </c>
      <c r="F17" s="4">
        <v>690000</v>
      </c>
      <c r="G17" s="4" t="s">
        <v>103</v>
      </c>
      <c r="H17" s="5">
        <v>45551</v>
      </c>
      <c r="I17" s="4">
        <f>F17*0.01</f>
        <v>6900</v>
      </c>
      <c r="J17" s="4">
        <v>1093.07</v>
      </c>
      <c r="K17" s="4">
        <f t="shared" si="2"/>
        <v>5806.93</v>
      </c>
      <c r="L17" s="20" t="s">
        <v>104</v>
      </c>
      <c r="M17" s="20" t="s">
        <v>105</v>
      </c>
      <c r="N17" s="4" t="s">
        <v>24</v>
      </c>
      <c r="O17" s="4">
        <v>18196293503</v>
      </c>
      <c r="P17" s="4" t="s">
        <v>25</v>
      </c>
      <c r="Q17" s="5">
        <v>45566</v>
      </c>
      <c r="R17" s="4" t="s">
        <v>106</v>
      </c>
      <c r="T17" s="14"/>
    </row>
    <row r="18" s="2" customFormat="1" spans="1:20">
      <c r="A18" s="4">
        <f t="shared" si="0"/>
        <v>16</v>
      </c>
      <c r="B18" s="4" t="s">
        <v>107</v>
      </c>
      <c r="C18" s="4" t="s">
        <v>108</v>
      </c>
      <c r="D18" s="4">
        <v>68.42</v>
      </c>
      <c r="E18" s="4">
        <v>22000</v>
      </c>
      <c r="F18" s="4">
        <v>1505240</v>
      </c>
      <c r="G18" s="4" t="s">
        <v>109</v>
      </c>
      <c r="H18" s="5">
        <v>45561</v>
      </c>
      <c r="I18" s="4">
        <f>F18*0.02</f>
        <v>30104.8</v>
      </c>
      <c r="J18" s="4">
        <v>5153.61</v>
      </c>
      <c r="K18" s="4">
        <f t="shared" si="2"/>
        <v>24951.19</v>
      </c>
      <c r="L18" s="20" t="s">
        <v>110</v>
      </c>
      <c r="M18" s="20" t="s">
        <v>111</v>
      </c>
      <c r="N18" s="4" t="s">
        <v>32</v>
      </c>
      <c r="O18" s="4">
        <v>13565027892</v>
      </c>
      <c r="P18" s="4" t="s">
        <v>25</v>
      </c>
      <c r="Q18" s="5">
        <v>45566</v>
      </c>
      <c r="R18" s="4" t="s">
        <v>112</v>
      </c>
      <c r="T18" s="14"/>
    </row>
    <row r="19" s="2" customFormat="1" spans="1:18">
      <c r="A19" s="4">
        <f t="shared" si="0"/>
        <v>17</v>
      </c>
      <c r="B19" s="4" t="s">
        <v>113</v>
      </c>
      <c r="C19" s="4" t="s">
        <v>114</v>
      </c>
      <c r="D19" s="4">
        <v>85.66</v>
      </c>
      <c r="E19" s="4">
        <v>9922.95</v>
      </c>
      <c r="F19" s="4">
        <v>850000</v>
      </c>
      <c r="G19" s="4" t="s">
        <v>115</v>
      </c>
      <c r="H19" s="5">
        <v>45559</v>
      </c>
      <c r="I19" s="4">
        <f>F19*0.02</f>
        <v>17000</v>
      </c>
      <c r="J19" s="10">
        <v>13586.46</v>
      </c>
      <c r="K19" s="10">
        <v>51389.54</v>
      </c>
      <c r="L19" s="4" t="s">
        <v>116</v>
      </c>
      <c r="M19" s="20" t="s">
        <v>117</v>
      </c>
      <c r="N19" s="4" t="s">
        <v>89</v>
      </c>
      <c r="O19" s="4">
        <v>18196458777</v>
      </c>
      <c r="P19" s="4" t="s">
        <v>25</v>
      </c>
      <c r="Q19" s="5">
        <v>45575</v>
      </c>
      <c r="R19" s="4" t="s">
        <v>61</v>
      </c>
    </row>
    <row r="20" s="2" customFormat="1" spans="1:18">
      <c r="A20" s="4">
        <f t="shared" si="0"/>
        <v>18</v>
      </c>
      <c r="B20" s="4" t="s">
        <v>113</v>
      </c>
      <c r="C20" s="4" t="s">
        <v>118</v>
      </c>
      <c r="D20" s="4">
        <v>85.66</v>
      </c>
      <c r="E20" s="4">
        <v>9922.95</v>
      </c>
      <c r="F20" s="4">
        <v>850000</v>
      </c>
      <c r="G20" s="4" t="s">
        <v>115</v>
      </c>
      <c r="H20" s="5">
        <v>45559</v>
      </c>
      <c r="I20" s="4">
        <f>F20*0.02</f>
        <v>17000</v>
      </c>
      <c r="J20" s="11"/>
      <c r="K20" s="11"/>
      <c r="L20" s="4" t="s">
        <v>116</v>
      </c>
      <c r="M20" s="20" t="s">
        <v>117</v>
      </c>
      <c r="N20" s="4" t="s">
        <v>89</v>
      </c>
      <c r="O20" s="4">
        <v>18196458777</v>
      </c>
      <c r="P20" s="4" t="s">
        <v>25</v>
      </c>
      <c r="Q20" s="5">
        <v>45570</v>
      </c>
      <c r="R20" s="4" t="s">
        <v>61</v>
      </c>
    </row>
    <row r="21" s="2" customFormat="1" spans="1:18">
      <c r="A21" s="4">
        <f>ROW()-2</f>
        <v>19</v>
      </c>
      <c r="B21" s="4" t="s">
        <v>119</v>
      </c>
      <c r="C21" s="4" t="s">
        <v>120</v>
      </c>
      <c r="D21" s="4">
        <v>77.44</v>
      </c>
      <c r="E21" s="4">
        <v>20000</v>
      </c>
      <c r="F21" s="4">
        <v>1548800</v>
      </c>
      <c r="G21" s="4" t="s">
        <v>115</v>
      </c>
      <c r="H21" s="5">
        <v>45563</v>
      </c>
      <c r="I21" s="4">
        <f>F21*0.02</f>
        <v>30976</v>
      </c>
      <c r="J21" s="12"/>
      <c r="K21" s="12"/>
      <c r="L21" s="4" t="s">
        <v>116</v>
      </c>
      <c r="M21" s="20" t="s">
        <v>117</v>
      </c>
      <c r="N21" s="4" t="s">
        <v>89</v>
      </c>
      <c r="O21" s="4">
        <v>18196458777</v>
      </c>
      <c r="P21" s="4" t="s">
        <v>25</v>
      </c>
      <c r="Q21" s="5">
        <v>45567</v>
      </c>
      <c r="R21" s="4" t="s">
        <v>61</v>
      </c>
    </row>
    <row r="22" s="2" customFormat="1" spans="1:18">
      <c r="A22" s="4">
        <f>ROW()-2</f>
        <v>20</v>
      </c>
      <c r="B22" s="4" t="s">
        <v>121</v>
      </c>
      <c r="C22" s="4" t="s">
        <v>122</v>
      </c>
      <c r="D22" s="4">
        <v>120.62</v>
      </c>
      <c r="E22" s="4">
        <v>9119.549</v>
      </c>
      <c r="F22" s="4">
        <v>1100000</v>
      </c>
      <c r="G22" s="4" t="s">
        <v>123</v>
      </c>
      <c r="H22" s="5">
        <v>45577</v>
      </c>
      <c r="I22" s="4">
        <f>F22*0.02</f>
        <v>22000</v>
      </c>
      <c r="J22" s="4">
        <v>3485.15</v>
      </c>
      <c r="K22" s="4">
        <f t="shared" si="2"/>
        <v>18514.85</v>
      </c>
      <c r="L22" s="20" t="s">
        <v>124</v>
      </c>
      <c r="M22" s="20" t="s">
        <v>125</v>
      </c>
      <c r="N22" s="4" t="s">
        <v>89</v>
      </c>
      <c r="O22" s="4">
        <v>15609962866</v>
      </c>
      <c r="P22" s="4" t="s">
        <v>25</v>
      </c>
      <c r="Q22" s="5">
        <v>45587</v>
      </c>
      <c r="R22" s="4" t="s">
        <v>55</v>
      </c>
    </row>
    <row r="23" s="2" customFormat="1" spans="1:18">
      <c r="A23" s="4">
        <f>ROW()-2</f>
        <v>21</v>
      </c>
      <c r="B23" s="4" t="s">
        <v>126</v>
      </c>
      <c r="C23" s="4" t="s">
        <v>127</v>
      </c>
      <c r="D23" s="4">
        <v>50.67</v>
      </c>
      <c r="E23" s="4">
        <v>17000</v>
      </c>
      <c r="F23" s="4">
        <v>861390</v>
      </c>
      <c r="G23" s="4" t="s">
        <v>128</v>
      </c>
      <c r="H23" s="5">
        <v>45429</v>
      </c>
      <c r="I23" s="4">
        <f>F23*0.02</f>
        <v>17227.8</v>
      </c>
      <c r="J23" s="4">
        <v>2729.16</v>
      </c>
      <c r="K23" s="4">
        <f t="shared" si="2"/>
        <v>14498.64</v>
      </c>
      <c r="L23" s="20" t="s">
        <v>129</v>
      </c>
      <c r="M23" s="20" t="s">
        <v>130</v>
      </c>
      <c r="N23" s="4" t="s">
        <v>131</v>
      </c>
      <c r="O23" s="4">
        <v>18999028909</v>
      </c>
      <c r="P23" s="4" t="s">
        <v>25</v>
      </c>
      <c r="Q23" s="5">
        <v>45434</v>
      </c>
      <c r="R23" s="4" t="s">
        <v>67</v>
      </c>
    </row>
    <row r="24" s="2" customFormat="1" spans="1:18">
      <c r="A24" s="4">
        <f>ROW()-2</f>
        <v>22</v>
      </c>
      <c r="B24" s="4" t="s">
        <v>132</v>
      </c>
      <c r="C24" s="4" t="s">
        <v>133</v>
      </c>
      <c r="D24" s="4">
        <v>57.71</v>
      </c>
      <c r="E24" s="4">
        <v>7000</v>
      </c>
      <c r="F24" s="4">
        <v>403970</v>
      </c>
      <c r="G24" s="4" t="s">
        <v>134</v>
      </c>
      <c r="H24" s="5">
        <v>45565</v>
      </c>
      <c r="I24" s="4">
        <f>F24*0.02</f>
        <v>8079.4</v>
      </c>
      <c r="J24" s="4">
        <v>1279.91</v>
      </c>
      <c r="K24" s="4">
        <f t="shared" si="2"/>
        <v>6799.49</v>
      </c>
      <c r="L24" s="4" t="s">
        <v>135</v>
      </c>
      <c r="M24" s="20" t="s">
        <v>136</v>
      </c>
      <c r="N24" s="4" t="s">
        <v>24</v>
      </c>
      <c r="O24" s="4">
        <v>18999606820</v>
      </c>
      <c r="P24" s="4" t="s">
        <v>25</v>
      </c>
      <c r="Q24" s="5">
        <v>45568</v>
      </c>
      <c r="R24" s="4" t="s">
        <v>112</v>
      </c>
    </row>
    <row r="25" s="2" customFormat="1" spans="1:18">
      <c r="A25" s="4">
        <f>ROW()-2</f>
        <v>23</v>
      </c>
      <c r="B25" s="4" t="s">
        <v>137</v>
      </c>
      <c r="C25" s="4" t="s">
        <v>138</v>
      </c>
      <c r="D25" s="4">
        <v>119.13</v>
      </c>
      <c r="E25" s="4">
        <v>8226.31</v>
      </c>
      <c r="F25" s="4">
        <v>980000</v>
      </c>
      <c r="G25" s="4" t="s">
        <v>139</v>
      </c>
      <c r="H25" s="5">
        <v>45536</v>
      </c>
      <c r="I25" s="4">
        <v>1500</v>
      </c>
      <c r="J25" s="4"/>
      <c r="K25" s="4"/>
      <c r="L25" s="20" t="s">
        <v>140</v>
      </c>
      <c r="M25" s="4"/>
      <c r="N25" s="4"/>
      <c r="O25" s="4">
        <v>18999618512</v>
      </c>
      <c r="P25" s="4" t="s">
        <v>141</v>
      </c>
      <c r="Q25" s="5">
        <v>45566</v>
      </c>
      <c r="R25" s="4" t="s">
        <v>33</v>
      </c>
    </row>
    <row r="26" s="2" customFormat="1" spans="1:18">
      <c r="A26" s="4">
        <f>ROW()-2</f>
        <v>24</v>
      </c>
      <c r="B26" s="4" t="s">
        <v>142</v>
      </c>
      <c r="C26" s="4" t="s">
        <v>143</v>
      </c>
      <c r="D26" s="4">
        <v>117.54</v>
      </c>
      <c r="E26" s="4">
        <v>5819.295</v>
      </c>
      <c r="F26" s="4">
        <v>684000</v>
      </c>
      <c r="G26" s="4" t="s">
        <v>144</v>
      </c>
      <c r="H26" s="5">
        <v>45556</v>
      </c>
      <c r="I26" s="4">
        <v>3000</v>
      </c>
      <c r="J26" s="4"/>
      <c r="K26" s="4"/>
      <c r="L26" s="20" t="s">
        <v>145</v>
      </c>
      <c r="M26" s="4"/>
      <c r="N26" s="4"/>
      <c r="O26" s="4">
        <v>17386245330</v>
      </c>
      <c r="P26" s="4" t="s">
        <v>141</v>
      </c>
      <c r="Q26" s="5">
        <v>45566</v>
      </c>
      <c r="R26" s="4" t="s">
        <v>55</v>
      </c>
    </row>
    <row r="27" s="2" customFormat="1" spans="1:18">
      <c r="A27" s="4">
        <f>ROW()-2</f>
        <v>25</v>
      </c>
      <c r="B27" s="4" t="s">
        <v>146</v>
      </c>
      <c r="C27" s="4" t="s">
        <v>147</v>
      </c>
      <c r="D27" s="4">
        <v>138.03</v>
      </c>
      <c r="E27" s="4">
        <v>5976.96</v>
      </c>
      <c r="F27" s="4">
        <v>825000</v>
      </c>
      <c r="G27" s="4" t="s">
        <v>148</v>
      </c>
      <c r="H27" s="5">
        <v>45157</v>
      </c>
      <c r="I27" s="4">
        <v>3000</v>
      </c>
      <c r="J27" s="4"/>
      <c r="K27" s="4"/>
      <c r="L27" s="20" t="s">
        <v>149</v>
      </c>
      <c r="M27" s="4"/>
      <c r="N27" s="4"/>
      <c r="O27" s="4">
        <v>15199922598</v>
      </c>
      <c r="P27" s="4" t="s">
        <v>141</v>
      </c>
      <c r="Q27" s="5">
        <v>45568</v>
      </c>
      <c r="R27" s="4" t="s">
        <v>61</v>
      </c>
    </row>
    <row r="28" s="2" customFormat="1" spans="1:18">
      <c r="A28" s="4">
        <f>ROW()-2</f>
        <v>26</v>
      </c>
      <c r="B28" s="6" t="s">
        <v>150</v>
      </c>
      <c r="C28" s="6" t="s">
        <v>151</v>
      </c>
      <c r="D28" s="6">
        <v>138.52</v>
      </c>
      <c r="E28" s="6">
        <v>5753.826</v>
      </c>
      <c r="F28" s="6">
        <v>797020</v>
      </c>
      <c r="G28" s="6" t="s">
        <v>152</v>
      </c>
      <c r="H28" s="5">
        <v>45493</v>
      </c>
      <c r="I28" s="6">
        <v>3000</v>
      </c>
      <c r="J28" s="6"/>
      <c r="K28" s="6"/>
      <c r="L28" s="21" t="s">
        <v>153</v>
      </c>
      <c r="M28" s="6"/>
      <c r="N28" s="6"/>
      <c r="O28" s="6">
        <v>19039821777</v>
      </c>
      <c r="P28" s="6" t="s">
        <v>141</v>
      </c>
      <c r="Q28" s="5">
        <v>45566</v>
      </c>
      <c r="R28" s="6" t="s">
        <v>112</v>
      </c>
    </row>
    <row r="29" s="16" customFormat="1" ht="22" customHeight="1" spans="1:18">
      <c r="A29" s="4">
        <f>ROW()-2</f>
        <v>27</v>
      </c>
      <c r="B29" s="4" t="s">
        <v>154</v>
      </c>
      <c r="C29" s="4" t="s">
        <v>155</v>
      </c>
      <c r="D29" s="4">
        <v>148.64</v>
      </c>
      <c r="E29" s="4">
        <v>5920.345</v>
      </c>
      <c r="F29" s="4">
        <v>880000</v>
      </c>
      <c r="G29" s="4" t="s">
        <v>156</v>
      </c>
      <c r="H29" s="17">
        <v>45520</v>
      </c>
      <c r="I29" s="9">
        <v>1394.06</v>
      </c>
      <c r="J29" s="9"/>
      <c r="K29" s="9"/>
      <c r="L29" s="22" t="s">
        <v>157</v>
      </c>
      <c r="M29" s="22" t="s">
        <v>158</v>
      </c>
      <c r="N29" s="4" t="s">
        <v>24</v>
      </c>
      <c r="O29" s="18">
        <v>13119023002</v>
      </c>
      <c r="P29" s="18" t="s">
        <v>159</v>
      </c>
      <c r="Q29" s="19">
        <v>45540</v>
      </c>
      <c r="R29" s="4" t="s">
        <v>43</v>
      </c>
    </row>
    <row r="30" s="2" customFormat="1" spans="1:18">
      <c r="A30" s="7"/>
      <c r="B30" s="7"/>
      <c r="C30" s="7"/>
      <c r="D30" s="7"/>
      <c r="E30" s="7"/>
      <c r="F30" s="8">
        <f>SUM(F3:F29)</f>
        <v>22098944</v>
      </c>
      <c r="G30" s="8"/>
      <c r="H30" s="8"/>
      <c r="I30" s="8">
        <f>SUM(I3:I29)</f>
        <v>235551.84</v>
      </c>
      <c r="J30" s="8">
        <f>SUM(J3:J29)</f>
        <v>38820.4</v>
      </c>
      <c r="K30" s="8">
        <f>SUM(K3:K29)</f>
        <v>184837.38</v>
      </c>
      <c r="L30" s="7"/>
      <c r="M30" s="7"/>
      <c r="N30" s="7"/>
      <c r="O30" s="7"/>
      <c r="P30" s="7"/>
      <c r="Q30" s="7"/>
      <c r="R30" s="15"/>
    </row>
  </sheetData>
  <mergeCells count="3">
    <mergeCell ref="A1:R1"/>
    <mergeCell ref="J19:J21"/>
    <mergeCell ref="K19:K21"/>
  </mergeCells>
  <dataValidations count="1">
    <dataValidation type="decimal" operator="between" allowBlank="1" showInputMessage="1" showErrorMessage="1" promptTitle="输入数据" prompt="不得输入空格、字体、字母" sqref="H11 H15 H24 H3:H8 H28:H29">
      <formula1>-1000000</formula1>
      <formula2>100000000</formula2>
    </dataValidation>
  </dataValidations>
  <pageMargins left="0.236111111111111" right="0.236111111111111" top="0.550694444444444" bottom="0.275" header="0.786805555555556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workbookViewId="0">
      <selection activeCell="K31" sqref="K31"/>
    </sheetView>
  </sheetViews>
  <sheetFormatPr defaultColWidth="9" defaultRowHeight="14.25"/>
  <cols>
    <col min="1" max="1" width="4.625" style="2" customWidth="1"/>
    <col min="2" max="2" width="7.375" style="2" customWidth="1"/>
    <col min="3" max="3" width="9.375" style="2" customWidth="1"/>
    <col min="4" max="4" width="7.375" style="2" customWidth="1"/>
    <col min="5" max="5" width="10.625" style="2" customWidth="1"/>
    <col min="6" max="6" width="8.375" style="2" customWidth="1"/>
    <col min="7" max="7" width="7.375" style="2" customWidth="1"/>
    <col min="8" max="8" width="10.375" style="2" customWidth="1"/>
    <col min="9" max="9" width="8.625" style="2" customWidth="1"/>
    <col min="10" max="11" width="10" style="2" customWidth="1"/>
    <col min="12" max="12" width="18.625" style="2" customWidth="1"/>
    <col min="13" max="13" width="19.875" style="2" hidden="1" customWidth="1"/>
    <col min="14" max="14" width="11.875" style="2" hidden="1" customWidth="1"/>
    <col min="15" max="15" width="11.625" style="2" customWidth="1"/>
    <col min="16" max="16" width="6.625" style="2" customWidth="1"/>
    <col min="17" max="17" width="9" style="2" customWidth="1"/>
    <col min="18" max="18" width="7.5" style="2" customWidth="1"/>
    <col min="19" max="16384" width="9" style="2"/>
  </cols>
  <sheetData>
    <row r="1" s="1" customFormat="1" ht="25" customHeight="1" spans="1:19">
      <c r="A1" s="3" t="s">
        <v>160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3"/>
    </row>
    <row r="2" s="1" customFormat="1" ht="24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9" t="s">
        <v>10</v>
      </c>
      <c r="K2" s="9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="2" customFormat="1" spans="1:18">
      <c r="A3" s="4">
        <f t="shared" ref="A3:A29" si="0">ROW()-2</f>
        <v>1</v>
      </c>
      <c r="B3" s="4" t="s">
        <v>19</v>
      </c>
      <c r="C3" s="4" t="s">
        <v>20</v>
      </c>
      <c r="D3" s="4">
        <v>117.54</v>
      </c>
      <c r="E3" s="4">
        <v>5785.265</v>
      </c>
      <c r="F3" s="4">
        <v>680000</v>
      </c>
      <c r="G3" s="4" t="s">
        <v>21</v>
      </c>
      <c r="H3" s="5">
        <v>45556</v>
      </c>
      <c r="I3" s="4">
        <v>3000</v>
      </c>
      <c r="J3" s="4">
        <v>434.06</v>
      </c>
      <c r="K3" s="4">
        <f t="shared" ref="K3:K7" si="1">I3-J3</f>
        <v>2565.94</v>
      </c>
      <c r="L3" s="20" t="s">
        <v>22</v>
      </c>
      <c r="M3" s="20" t="s">
        <v>23</v>
      </c>
      <c r="N3" s="4" t="s">
        <v>24</v>
      </c>
      <c r="O3" s="4">
        <v>13040452223</v>
      </c>
      <c r="P3" s="4" t="s">
        <v>25</v>
      </c>
      <c r="Q3" s="5">
        <v>45566</v>
      </c>
      <c r="R3" s="4" t="s">
        <v>26</v>
      </c>
    </row>
    <row r="4" s="2" customFormat="1" spans="1:18">
      <c r="A4" s="4">
        <f t="shared" si="0"/>
        <v>2</v>
      </c>
      <c r="B4" s="4" t="s">
        <v>27</v>
      </c>
      <c r="C4" s="4" t="s">
        <v>28</v>
      </c>
      <c r="D4" s="4">
        <v>86.14</v>
      </c>
      <c r="E4" s="4">
        <v>5224.05</v>
      </c>
      <c r="F4" s="4">
        <v>450000</v>
      </c>
      <c r="G4" s="4" t="s">
        <v>29</v>
      </c>
      <c r="H4" s="5">
        <v>45559</v>
      </c>
      <c r="I4" s="4">
        <f t="shared" ref="I4:I10" si="2">F4*0.01</f>
        <v>4500</v>
      </c>
      <c r="J4" s="4">
        <v>712.87</v>
      </c>
      <c r="K4" s="4">
        <v>3787.13</v>
      </c>
      <c r="L4" s="4" t="s">
        <v>30</v>
      </c>
      <c r="M4" s="20" t="s">
        <v>31</v>
      </c>
      <c r="N4" s="4" t="s">
        <v>32</v>
      </c>
      <c r="O4" s="4">
        <v>13779243720</v>
      </c>
      <c r="P4" s="4" t="s">
        <v>25</v>
      </c>
      <c r="Q4" s="5">
        <v>45569</v>
      </c>
      <c r="R4" s="4" t="s">
        <v>33</v>
      </c>
    </row>
    <row r="5" s="2" customFormat="1" spans="1:18">
      <c r="A5" s="4">
        <f t="shared" si="0"/>
        <v>3</v>
      </c>
      <c r="B5" s="4" t="s">
        <v>29</v>
      </c>
      <c r="C5" s="4" t="s">
        <v>34</v>
      </c>
      <c r="D5" s="4">
        <v>86.14</v>
      </c>
      <c r="E5" s="4">
        <v>5224.05</v>
      </c>
      <c r="F5" s="4">
        <v>450000</v>
      </c>
      <c r="G5" s="4" t="s">
        <v>35</v>
      </c>
      <c r="H5" s="5">
        <v>45559</v>
      </c>
      <c r="I5" s="4">
        <v>3000</v>
      </c>
      <c r="J5" s="4">
        <v>434.06</v>
      </c>
      <c r="K5" s="4">
        <f t="shared" si="1"/>
        <v>2565.94</v>
      </c>
      <c r="L5" s="4" t="s">
        <v>36</v>
      </c>
      <c r="M5" s="20" t="s">
        <v>37</v>
      </c>
      <c r="N5" s="4" t="s">
        <v>32</v>
      </c>
      <c r="O5" s="4">
        <v>18693059098</v>
      </c>
      <c r="P5" s="4" t="s">
        <v>25</v>
      </c>
      <c r="Q5" s="5">
        <v>45569</v>
      </c>
      <c r="R5" s="4" t="s">
        <v>33</v>
      </c>
    </row>
    <row r="6" s="2" customFormat="1" spans="1:18">
      <c r="A6" s="4">
        <f t="shared" si="0"/>
        <v>4</v>
      </c>
      <c r="B6" s="4" t="s">
        <v>38</v>
      </c>
      <c r="C6" s="4" t="s">
        <v>39</v>
      </c>
      <c r="D6" s="4">
        <v>115.78</v>
      </c>
      <c r="E6" s="4">
        <v>5400</v>
      </c>
      <c r="F6" s="4">
        <v>625212</v>
      </c>
      <c r="G6" s="4" t="s">
        <v>40</v>
      </c>
      <c r="H6" s="5">
        <v>45351</v>
      </c>
      <c r="I6" s="4">
        <v>3000</v>
      </c>
      <c r="J6" s="4">
        <v>434.06</v>
      </c>
      <c r="K6" s="4">
        <f t="shared" si="1"/>
        <v>2565.94</v>
      </c>
      <c r="L6" s="20" t="s">
        <v>41</v>
      </c>
      <c r="M6" s="20" t="s">
        <v>42</v>
      </c>
      <c r="N6" s="4" t="s">
        <v>32</v>
      </c>
      <c r="O6" s="4">
        <v>18699657341</v>
      </c>
      <c r="P6" s="4" t="s">
        <v>25</v>
      </c>
      <c r="Q6" s="5">
        <v>45358</v>
      </c>
      <c r="R6" s="4" t="s">
        <v>43</v>
      </c>
    </row>
    <row r="7" s="2" customFormat="1" spans="1:18">
      <c r="A7" s="4">
        <f t="shared" si="0"/>
        <v>5</v>
      </c>
      <c r="B7" s="4" t="s">
        <v>44</v>
      </c>
      <c r="C7" s="4" t="s">
        <v>45</v>
      </c>
      <c r="D7" s="4">
        <v>126.91</v>
      </c>
      <c r="E7" s="4">
        <v>5998.69250715512</v>
      </c>
      <c r="F7" s="4">
        <v>761294</v>
      </c>
      <c r="G7" s="4" t="s">
        <v>46</v>
      </c>
      <c r="H7" s="5">
        <v>45565</v>
      </c>
      <c r="I7" s="4">
        <v>3000</v>
      </c>
      <c r="J7" s="4">
        <v>434.06</v>
      </c>
      <c r="K7" s="4">
        <f t="shared" si="1"/>
        <v>2565.94</v>
      </c>
      <c r="L7" s="20" t="s">
        <v>47</v>
      </c>
      <c r="M7" s="20" t="s">
        <v>48</v>
      </c>
      <c r="N7" s="4" t="s">
        <v>32</v>
      </c>
      <c r="O7" s="4">
        <v>13779331022</v>
      </c>
      <c r="P7" s="4" t="s">
        <v>25</v>
      </c>
      <c r="Q7" s="5">
        <v>45567</v>
      </c>
      <c r="R7" s="4" t="s">
        <v>43</v>
      </c>
    </row>
    <row r="8" s="2" customFormat="1" spans="1:18">
      <c r="A8" s="4">
        <f t="shared" si="0"/>
        <v>6</v>
      </c>
      <c r="B8" s="4" t="s">
        <v>49</v>
      </c>
      <c r="C8" s="4" t="s">
        <v>50</v>
      </c>
      <c r="D8" s="4">
        <v>147.09</v>
      </c>
      <c r="E8" s="4">
        <v>5568.02</v>
      </c>
      <c r="F8" s="4">
        <v>819000</v>
      </c>
      <c r="G8" s="4" t="s">
        <v>51</v>
      </c>
      <c r="H8" s="5">
        <v>45561</v>
      </c>
      <c r="I8" s="4">
        <f t="shared" si="2"/>
        <v>8190</v>
      </c>
      <c r="J8" s="4">
        <v>1297.43</v>
      </c>
      <c r="K8" s="4">
        <v>6892.57</v>
      </c>
      <c r="L8" s="20" t="s">
        <v>52</v>
      </c>
      <c r="M8" s="20" t="s">
        <v>53</v>
      </c>
      <c r="N8" s="4" t="s">
        <v>54</v>
      </c>
      <c r="O8" s="4">
        <v>13319772662</v>
      </c>
      <c r="P8" s="4" t="s">
        <v>25</v>
      </c>
      <c r="Q8" s="5">
        <v>45566</v>
      </c>
      <c r="R8" s="4" t="s">
        <v>55</v>
      </c>
    </row>
    <row r="9" s="2" customFormat="1" spans="1:20">
      <c r="A9" s="4">
        <f t="shared" si="0"/>
        <v>7</v>
      </c>
      <c r="B9" s="4" t="s">
        <v>56</v>
      </c>
      <c r="C9" s="4" t="s">
        <v>57</v>
      </c>
      <c r="D9" s="4">
        <v>137.88</v>
      </c>
      <c r="E9" s="4">
        <v>5475.776</v>
      </c>
      <c r="F9" s="4">
        <v>755000</v>
      </c>
      <c r="G9" s="4" t="s">
        <v>58</v>
      </c>
      <c r="H9" s="5">
        <v>45570</v>
      </c>
      <c r="I9" s="4">
        <f t="shared" si="2"/>
        <v>7550</v>
      </c>
      <c r="J9" s="4">
        <v>1196.04</v>
      </c>
      <c r="K9" s="4">
        <f t="shared" ref="K9:K18" si="3">I9-J9</f>
        <v>6353.96</v>
      </c>
      <c r="L9" s="20" t="s">
        <v>59</v>
      </c>
      <c r="M9" s="20" t="s">
        <v>60</v>
      </c>
      <c r="N9" s="4" t="s">
        <v>32</v>
      </c>
      <c r="O9" s="4">
        <v>15739357883</v>
      </c>
      <c r="P9" s="4" t="s">
        <v>25</v>
      </c>
      <c r="Q9" s="5">
        <v>45570</v>
      </c>
      <c r="R9" s="4" t="s">
        <v>61</v>
      </c>
      <c r="T9" s="14"/>
    </row>
    <row r="10" s="2" customFormat="1" spans="1:20">
      <c r="A10" s="4">
        <f t="shared" si="0"/>
        <v>8</v>
      </c>
      <c r="B10" s="4" t="s">
        <v>62</v>
      </c>
      <c r="C10" s="4" t="s">
        <v>63</v>
      </c>
      <c r="D10" s="4">
        <v>133.94</v>
      </c>
      <c r="E10" s="4">
        <v>6141.325</v>
      </c>
      <c r="F10" s="4">
        <v>822569</v>
      </c>
      <c r="G10" s="4" t="s">
        <v>64</v>
      </c>
      <c r="H10" s="5">
        <v>45566</v>
      </c>
      <c r="I10" s="4">
        <f t="shared" si="2"/>
        <v>8225.69</v>
      </c>
      <c r="J10" s="4">
        <v>1303.08</v>
      </c>
      <c r="K10" s="4">
        <f t="shared" si="3"/>
        <v>6922.61</v>
      </c>
      <c r="L10" s="20" t="s">
        <v>65</v>
      </c>
      <c r="M10" s="20" t="s">
        <v>66</v>
      </c>
      <c r="N10" s="4" t="s">
        <v>54</v>
      </c>
      <c r="O10" s="4">
        <v>19534054976</v>
      </c>
      <c r="P10" s="4" t="s">
        <v>25</v>
      </c>
      <c r="Q10" s="5">
        <v>45568</v>
      </c>
      <c r="R10" s="4" t="s">
        <v>67</v>
      </c>
      <c r="T10" s="14"/>
    </row>
    <row r="11" s="2" customFormat="1" spans="1:18">
      <c r="A11" s="4">
        <f t="shared" si="0"/>
        <v>9</v>
      </c>
      <c r="B11" s="4" t="s">
        <v>68</v>
      </c>
      <c r="C11" s="4" t="s">
        <v>69</v>
      </c>
      <c r="D11" s="4">
        <v>123.34</v>
      </c>
      <c r="E11" s="4">
        <v>7159.07</v>
      </c>
      <c r="F11" s="4">
        <v>883000</v>
      </c>
      <c r="G11" s="4" t="s">
        <v>70</v>
      </c>
      <c r="H11" s="5">
        <v>45552</v>
      </c>
      <c r="I11" s="4">
        <v>3000</v>
      </c>
      <c r="J11" s="4">
        <v>434.06</v>
      </c>
      <c r="K11" s="4">
        <f t="shared" si="3"/>
        <v>2565.94</v>
      </c>
      <c r="L11" s="20" t="s">
        <v>71</v>
      </c>
      <c r="M11" s="20" t="s">
        <v>72</v>
      </c>
      <c r="N11" s="4" t="s">
        <v>24</v>
      </c>
      <c r="O11" s="4">
        <v>15099247877</v>
      </c>
      <c r="P11" s="4" t="s">
        <v>25</v>
      </c>
      <c r="Q11" s="5">
        <v>45570</v>
      </c>
      <c r="R11" s="4" t="s">
        <v>55</v>
      </c>
    </row>
    <row r="12" s="2" customFormat="1" spans="1:20">
      <c r="A12" s="4">
        <f t="shared" si="0"/>
        <v>10</v>
      </c>
      <c r="B12" s="4" t="s">
        <v>73</v>
      </c>
      <c r="C12" s="4" t="s">
        <v>74</v>
      </c>
      <c r="D12" s="4">
        <v>148.64</v>
      </c>
      <c r="E12" s="4">
        <v>5853.068</v>
      </c>
      <c r="F12" s="4">
        <v>870000</v>
      </c>
      <c r="G12" s="4" t="s">
        <v>75</v>
      </c>
      <c r="H12" s="5">
        <v>45555</v>
      </c>
      <c r="I12" s="4">
        <f t="shared" ref="I12:I14" si="4">F12*0.01</f>
        <v>8700</v>
      </c>
      <c r="J12" s="4">
        <v>1378.22</v>
      </c>
      <c r="K12" s="4">
        <f t="shared" si="3"/>
        <v>7321.78</v>
      </c>
      <c r="L12" s="20" t="s">
        <v>76</v>
      </c>
      <c r="M12" s="20" t="s">
        <v>77</v>
      </c>
      <c r="N12" s="4" t="s">
        <v>54</v>
      </c>
      <c r="O12" s="4">
        <v>15899021367</v>
      </c>
      <c r="P12" s="4" t="s">
        <v>25</v>
      </c>
      <c r="Q12" s="5">
        <v>45567</v>
      </c>
      <c r="R12" s="4" t="s">
        <v>78</v>
      </c>
      <c r="T12" s="14"/>
    </row>
    <row r="13" s="2" customFormat="1" spans="1:20">
      <c r="A13" s="4">
        <f t="shared" si="0"/>
        <v>11</v>
      </c>
      <c r="B13" s="4" t="s">
        <v>79</v>
      </c>
      <c r="C13" s="4" t="s">
        <v>80</v>
      </c>
      <c r="D13" s="4">
        <v>119.74</v>
      </c>
      <c r="E13" s="4">
        <v>8120</v>
      </c>
      <c r="F13" s="4">
        <v>972289</v>
      </c>
      <c r="G13" s="4" t="s">
        <v>81</v>
      </c>
      <c r="H13" s="5">
        <v>45602</v>
      </c>
      <c r="I13" s="4">
        <f t="shared" si="4"/>
        <v>9722.89</v>
      </c>
      <c r="J13" s="4">
        <v>1540.26</v>
      </c>
      <c r="K13" s="4">
        <f t="shared" si="3"/>
        <v>8182.63</v>
      </c>
      <c r="L13" s="20" t="s">
        <v>82</v>
      </c>
      <c r="M13" s="20" t="s">
        <v>83</v>
      </c>
      <c r="N13" s="4" t="s">
        <v>32</v>
      </c>
      <c r="O13" s="4">
        <v>15199920119</v>
      </c>
      <c r="P13" s="4" t="s">
        <v>25</v>
      </c>
      <c r="Q13" s="5">
        <v>45602</v>
      </c>
      <c r="R13" s="4" t="s">
        <v>43</v>
      </c>
      <c r="T13" s="14"/>
    </row>
    <row r="14" s="2" customFormat="1" spans="1:20">
      <c r="A14" s="4">
        <f t="shared" si="0"/>
        <v>12</v>
      </c>
      <c r="B14" s="4" t="s">
        <v>84</v>
      </c>
      <c r="C14" s="4" t="s">
        <v>85</v>
      </c>
      <c r="D14" s="4">
        <v>117.84</v>
      </c>
      <c r="E14" s="4">
        <v>5500</v>
      </c>
      <c r="F14" s="4">
        <v>648120</v>
      </c>
      <c r="G14" s="4" t="s">
        <v>86</v>
      </c>
      <c r="H14" s="5">
        <v>45570</v>
      </c>
      <c r="I14" s="4">
        <f t="shared" si="4"/>
        <v>6481.2</v>
      </c>
      <c r="J14" s="4">
        <v>1026.72</v>
      </c>
      <c r="K14" s="4">
        <f t="shared" si="3"/>
        <v>5454.48</v>
      </c>
      <c r="L14" s="20" t="s">
        <v>87</v>
      </c>
      <c r="M14" s="20" t="s">
        <v>88</v>
      </c>
      <c r="N14" s="4" t="s">
        <v>89</v>
      </c>
      <c r="O14" s="4">
        <v>18299346304</v>
      </c>
      <c r="P14" s="4" t="s">
        <v>25</v>
      </c>
      <c r="Q14" s="5">
        <v>45573</v>
      </c>
      <c r="R14" s="4" t="s">
        <v>33</v>
      </c>
      <c r="T14" s="14"/>
    </row>
    <row r="15" s="2" customFormat="1" spans="1:18">
      <c r="A15" s="4">
        <f t="shared" si="0"/>
        <v>13</v>
      </c>
      <c r="B15" s="4" t="s">
        <v>90</v>
      </c>
      <c r="C15" s="4" t="s">
        <v>91</v>
      </c>
      <c r="D15" s="4">
        <v>117.84</v>
      </c>
      <c r="E15" s="4">
        <v>5770.54</v>
      </c>
      <c r="F15" s="4">
        <v>680000</v>
      </c>
      <c r="G15" s="4" t="s">
        <v>92</v>
      </c>
      <c r="H15" s="5">
        <v>45564</v>
      </c>
      <c r="I15" s="4">
        <v>3000</v>
      </c>
      <c r="J15" s="4">
        <v>434.06</v>
      </c>
      <c r="K15" s="4">
        <f t="shared" si="3"/>
        <v>2565.94</v>
      </c>
      <c r="L15" s="20" t="s">
        <v>93</v>
      </c>
      <c r="M15" s="20" t="s">
        <v>94</v>
      </c>
      <c r="N15" s="4" t="s">
        <v>24</v>
      </c>
      <c r="O15" s="4">
        <v>15299356763</v>
      </c>
      <c r="P15" s="4" t="s">
        <v>25</v>
      </c>
      <c r="Q15" s="5">
        <v>45569</v>
      </c>
      <c r="R15" s="4" t="s">
        <v>95</v>
      </c>
    </row>
    <row r="16" s="2" customFormat="1" spans="1:18">
      <c r="A16" s="4">
        <f t="shared" si="0"/>
        <v>14</v>
      </c>
      <c r="B16" s="4" t="s">
        <v>96</v>
      </c>
      <c r="C16" s="4" t="s">
        <v>97</v>
      </c>
      <c r="D16" s="4">
        <v>117.84</v>
      </c>
      <c r="E16" s="4">
        <v>6000</v>
      </c>
      <c r="F16" s="4">
        <v>707040</v>
      </c>
      <c r="G16" s="4" t="s">
        <v>98</v>
      </c>
      <c r="H16" s="5">
        <v>45570</v>
      </c>
      <c r="I16" s="4">
        <v>3000</v>
      </c>
      <c r="J16" s="4">
        <v>434.06</v>
      </c>
      <c r="K16" s="4">
        <f t="shared" si="3"/>
        <v>2565.94</v>
      </c>
      <c r="L16" s="20" t="s">
        <v>99</v>
      </c>
      <c r="M16" s="20" t="s">
        <v>100</v>
      </c>
      <c r="N16" s="4" t="s">
        <v>32</v>
      </c>
      <c r="O16" s="4">
        <v>13993510131</v>
      </c>
      <c r="P16" s="4" t="s">
        <v>25</v>
      </c>
      <c r="Q16" s="5">
        <v>45570</v>
      </c>
      <c r="R16" s="4" t="s">
        <v>61</v>
      </c>
    </row>
    <row r="17" s="2" customFormat="1" spans="1:20">
      <c r="A17" s="4">
        <f t="shared" si="0"/>
        <v>15</v>
      </c>
      <c r="B17" s="4" t="s">
        <v>101</v>
      </c>
      <c r="C17" s="4" t="s">
        <v>102</v>
      </c>
      <c r="D17" s="4">
        <v>117.84</v>
      </c>
      <c r="E17" s="4">
        <v>5855.4</v>
      </c>
      <c r="F17" s="4">
        <v>690000</v>
      </c>
      <c r="G17" s="4" t="s">
        <v>103</v>
      </c>
      <c r="H17" s="5">
        <v>45551</v>
      </c>
      <c r="I17" s="4">
        <f>F17*0.01</f>
        <v>6900</v>
      </c>
      <c r="J17" s="4">
        <v>1093.07</v>
      </c>
      <c r="K17" s="4">
        <f t="shared" si="3"/>
        <v>5806.93</v>
      </c>
      <c r="L17" s="20" t="s">
        <v>104</v>
      </c>
      <c r="M17" s="20" t="s">
        <v>105</v>
      </c>
      <c r="N17" s="4" t="s">
        <v>24</v>
      </c>
      <c r="O17" s="4">
        <v>18196293503</v>
      </c>
      <c r="P17" s="4" t="s">
        <v>25</v>
      </c>
      <c r="Q17" s="5">
        <v>45566</v>
      </c>
      <c r="R17" s="4" t="s">
        <v>106</v>
      </c>
      <c r="T17" s="14"/>
    </row>
    <row r="18" s="2" customFormat="1" spans="1:20">
      <c r="A18" s="4">
        <f t="shared" si="0"/>
        <v>16</v>
      </c>
      <c r="B18" s="4" t="s">
        <v>107</v>
      </c>
      <c r="C18" s="4" t="s">
        <v>108</v>
      </c>
      <c r="D18" s="4">
        <v>68.42</v>
      </c>
      <c r="E18" s="4">
        <v>22000</v>
      </c>
      <c r="F18" s="4">
        <v>1505240</v>
      </c>
      <c r="G18" s="4" t="s">
        <v>109</v>
      </c>
      <c r="H18" s="5">
        <v>45561</v>
      </c>
      <c r="I18" s="4">
        <f t="shared" ref="I18:I24" si="5">F18*0.02</f>
        <v>30104.8</v>
      </c>
      <c r="J18" s="4">
        <v>5153.61</v>
      </c>
      <c r="K18" s="4">
        <f t="shared" si="3"/>
        <v>24951.19</v>
      </c>
      <c r="L18" s="20" t="s">
        <v>110</v>
      </c>
      <c r="M18" s="20" t="s">
        <v>111</v>
      </c>
      <c r="N18" s="4" t="s">
        <v>32</v>
      </c>
      <c r="O18" s="4">
        <v>13565027892</v>
      </c>
      <c r="P18" s="4" t="s">
        <v>25</v>
      </c>
      <c r="Q18" s="5">
        <v>45566</v>
      </c>
      <c r="R18" s="4" t="s">
        <v>112</v>
      </c>
      <c r="T18" s="14"/>
    </row>
    <row r="19" s="2" customFormat="1" spans="1:18">
      <c r="A19" s="4">
        <f t="shared" si="0"/>
        <v>17</v>
      </c>
      <c r="B19" s="4" t="s">
        <v>113</v>
      </c>
      <c r="C19" s="4" t="s">
        <v>114</v>
      </c>
      <c r="D19" s="4">
        <v>85.66</v>
      </c>
      <c r="E19" s="4">
        <v>9922.95</v>
      </c>
      <c r="F19" s="4">
        <v>850000</v>
      </c>
      <c r="G19" s="4" t="s">
        <v>115</v>
      </c>
      <c r="H19" s="5">
        <v>45559</v>
      </c>
      <c r="I19" s="4">
        <f t="shared" si="5"/>
        <v>17000</v>
      </c>
      <c r="J19" s="10">
        <v>13586.46</v>
      </c>
      <c r="K19" s="10">
        <v>51389.54</v>
      </c>
      <c r="L19" s="4" t="s">
        <v>116</v>
      </c>
      <c r="M19" s="20" t="s">
        <v>117</v>
      </c>
      <c r="N19" s="4" t="s">
        <v>89</v>
      </c>
      <c r="O19" s="4">
        <v>18196458777</v>
      </c>
      <c r="P19" s="4" t="s">
        <v>25</v>
      </c>
      <c r="Q19" s="5">
        <v>45575</v>
      </c>
      <c r="R19" s="4" t="s">
        <v>61</v>
      </c>
    </row>
    <row r="20" s="2" customFormat="1" spans="1:18">
      <c r="A20" s="4">
        <f t="shared" si="0"/>
        <v>18</v>
      </c>
      <c r="B20" s="4" t="s">
        <v>113</v>
      </c>
      <c r="C20" s="4" t="s">
        <v>118</v>
      </c>
      <c r="D20" s="4">
        <v>85.66</v>
      </c>
      <c r="E20" s="4">
        <v>9922.95</v>
      </c>
      <c r="F20" s="4">
        <v>850000</v>
      </c>
      <c r="G20" s="4" t="s">
        <v>115</v>
      </c>
      <c r="H20" s="5">
        <v>45559</v>
      </c>
      <c r="I20" s="4">
        <f t="shared" si="5"/>
        <v>17000</v>
      </c>
      <c r="J20" s="11"/>
      <c r="K20" s="11"/>
      <c r="L20" s="4" t="s">
        <v>116</v>
      </c>
      <c r="M20" s="20" t="s">
        <v>117</v>
      </c>
      <c r="N20" s="4" t="s">
        <v>89</v>
      </c>
      <c r="O20" s="4">
        <v>18196458777</v>
      </c>
      <c r="P20" s="4" t="s">
        <v>25</v>
      </c>
      <c r="Q20" s="5">
        <v>45570</v>
      </c>
      <c r="R20" s="4" t="s">
        <v>61</v>
      </c>
    </row>
    <row r="21" s="2" customFormat="1" spans="1:18">
      <c r="A21" s="4">
        <f t="shared" si="0"/>
        <v>19</v>
      </c>
      <c r="B21" s="4" t="s">
        <v>119</v>
      </c>
      <c r="C21" s="4" t="s">
        <v>120</v>
      </c>
      <c r="D21" s="4">
        <v>77.44</v>
      </c>
      <c r="E21" s="4">
        <v>20000</v>
      </c>
      <c r="F21" s="4">
        <v>1548800</v>
      </c>
      <c r="G21" s="4" t="s">
        <v>115</v>
      </c>
      <c r="H21" s="5">
        <v>45563</v>
      </c>
      <c r="I21" s="4">
        <f t="shared" si="5"/>
        <v>30976</v>
      </c>
      <c r="J21" s="12"/>
      <c r="K21" s="12"/>
      <c r="L21" s="4" t="s">
        <v>116</v>
      </c>
      <c r="M21" s="20" t="s">
        <v>117</v>
      </c>
      <c r="N21" s="4" t="s">
        <v>89</v>
      </c>
      <c r="O21" s="4">
        <v>18196458777</v>
      </c>
      <c r="P21" s="4" t="s">
        <v>25</v>
      </c>
      <c r="Q21" s="5">
        <v>45567</v>
      </c>
      <c r="R21" s="4" t="s">
        <v>61</v>
      </c>
    </row>
    <row r="22" s="2" customFormat="1" spans="1:18">
      <c r="A22" s="4">
        <f t="shared" si="0"/>
        <v>20</v>
      </c>
      <c r="B22" s="4" t="s">
        <v>121</v>
      </c>
      <c r="C22" s="4" t="s">
        <v>122</v>
      </c>
      <c r="D22" s="4">
        <v>120.62</v>
      </c>
      <c r="E22" s="4">
        <v>9119.549</v>
      </c>
      <c r="F22" s="4">
        <v>1100000</v>
      </c>
      <c r="G22" s="4" t="s">
        <v>123</v>
      </c>
      <c r="H22" s="5">
        <v>45577</v>
      </c>
      <c r="I22" s="4">
        <f t="shared" si="5"/>
        <v>22000</v>
      </c>
      <c r="J22" s="4">
        <v>3485.15</v>
      </c>
      <c r="K22" s="4">
        <f t="shared" ref="K22:K24" si="6">I22-J22</f>
        <v>18514.85</v>
      </c>
      <c r="L22" s="20" t="s">
        <v>124</v>
      </c>
      <c r="M22" s="20" t="s">
        <v>125</v>
      </c>
      <c r="N22" s="4" t="s">
        <v>89</v>
      </c>
      <c r="O22" s="4">
        <v>15609962866</v>
      </c>
      <c r="P22" s="4" t="s">
        <v>25</v>
      </c>
      <c r="Q22" s="5">
        <v>45587</v>
      </c>
      <c r="R22" s="4" t="s">
        <v>55</v>
      </c>
    </row>
    <row r="23" s="2" customFormat="1" spans="1:18">
      <c r="A23" s="4">
        <f t="shared" si="0"/>
        <v>21</v>
      </c>
      <c r="B23" s="4" t="s">
        <v>126</v>
      </c>
      <c r="C23" s="4" t="s">
        <v>127</v>
      </c>
      <c r="D23" s="4">
        <v>50.67</v>
      </c>
      <c r="E23" s="4">
        <v>17000</v>
      </c>
      <c r="F23" s="4">
        <v>861390</v>
      </c>
      <c r="G23" s="4" t="s">
        <v>128</v>
      </c>
      <c r="H23" s="5">
        <v>45429</v>
      </c>
      <c r="I23" s="4">
        <f t="shared" si="5"/>
        <v>17227.8</v>
      </c>
      <c r="J23" s="4">
        <v>2729.16</v>
      </c>
      <c r="K23" s="4">
        <f t="shared" si="6"/>
        <v>14498.64</v>
      </c>
      <c r="L23" s="20" t="s">
        <v>129</v>
      </c>
      <c r="M23" s="20" t="s">
        <v>130</v>
      </c>
      <c r="N23" s="4" t="s">
        <v>131</v>
      </c>
      <c r="O23" s="4">
        <v>18999028909</v>
      </c>
      <c r="P23" s="4" t="s">
        <v>25</v>
      </c>
      <c r="Q23" s="5">
        <v>45434</v>
      </c>
      <c r="R23" s="4" t="s">
        <v>67</v>
      </c>
    </row>
    <row r="24" s="2" customFormat="1" spans="1:18">
      <c r="A24" s="4">
        <f t="shared" si="0"/>
        <v>22</v>
      </c>
      <c r="B24" s="4" t="s">
        <v>132</v>
      </c>
      <c r="C24" s="4" t="s">
        <v>133</v>
      </c>
      <c r="D24" s="4">
        <v>57.71</v>
      </c>
      <c r="E24" s="4">
        <v>7000</v>
      </c>
      <c r="F24" s="4">
        <v>403970</v>
      </c>
      <c r="G24" s="4" t="s">
        <v>134</v>
      </c>
      <c r="H24" s="5">
        <v>45565</v>
      </c>
      <c r="I24" s="4">
        <f t="shared" si="5"/>
        <v>8079.4</v>
      </c>
      <c r="J24" s="4">
        <v>1279.91</v>
      </c>
      <c r="K24" s="4">
        <f t="shared" si="6"/>
        <v>6799.49</v>
      </c>
      <c r="L24" s="4" t="s">
        <v>135</v>
      </c>
      <c r="M24" s="20" t="s">
        <v>136</v>
      </c>
      <c r="N24" s="4" t="s">
        <v>24</v>
      </c>
      <c r="O24" s="4">
        <v>18999606820</v>
      </c>
      <c r="P24" s="4" t="s">
        <v>25</v>
      </c>
      <c r="Q24" s="5">
        <v>45568</v>
      </c>
      <c r="R24" s="4" t="s">
        <v>112</v>
      </c>
    </row>
    <row r="25" s="2" customFormat="1" spans="1:18">
      <c r="A25" s="4">
        <f t="shared" si="0"/>
        <v>23</v>
      </c>
      <c r="B25" s="4" t="s">
        <v>137</v>
      </c>
      <c r="C25" s="4" t="s">
        <v>138</v>
      </c>
      <c r="D25" s="4">
        <v>119.13</v>
      </c>
      <c r="E25" s="4">
        <v>8226.31</v>
      </c>
      <c r="F25" s="4">
        <v>980000</v>
      </c>
      <c r="G25" s="4" t="s">
        <v>139</v>
      </c>
      <c r="H25" s="5">
        <v>45536</v>
      </c>
      <c r="I25" s="4">
        <v>1500</v>
      </c>
      <c r="J25" s="4"/>
      <c r="K25" s="4"/>
      <c r="L25" s="20" t="s">
        <v>140</v>
      </c>
      <c r="M25" s="4"/>
      <c r="N25" s="4"/>
      <c r="O25" s="4">
        <v>18999618512</v>
      </c>
      <c r="P25" s="4" t="s">
        <v>141</v>
      </c>
      <c r="Q25" s="5">
        <v>45566</v>
      </c>
      <c r="R25" s="4" t="s">
        <v>33</v>
      </c>
    </row>
    <row r="26" s="2" customFormat="1" spans="1:18">
      <c r="A26" s="4">
        <f t="shared" si="0"/>
        <v>24</v>
      </c>
      <c r="B26" s="4" t="s">
        <v>142</v>
      </c>
      <c r="C26" s="4" t="s">
        <v>143</v>
      </c>
      <c r="D26" s="4">
        <v>117.54</v>
      </c>
      <c r="E26" s="4">
        <v>5819.295</v>
      </c>
      <c r="F26" s="4">
        <v>684000</v>
      </c>
      <c r="G26" s="4" t="s">
        <v>144</v>
      </c>
      <c r="H26" s="5">
        <v>45556</v>
      </c>
      <c r="I26" s="4">
        <v>3000</v>
      </c>
      <c r="J26" s="4"/>
      <c r="K26" s="4"/>
      <c r="L26" s="20" t="s">
        <v>145</v>
      </c>
      <c r="M26" s="4"/>
      <c r="N26" s="4"/>
      <c r="O26" s="4">
        <v>17386245330</v>
      </c>
      <c r="P26" s="4" t="s">
        <v>141</v>
      </c>
      <c r="Q26" s="5">
        <v>45566</v>
      </c>
      <c r="R26" s="4" t="s">
        <v>55</v>
      </c>
    </row>
    <row r="27" s="2" customFormat="1" spans="1:18">
      <c r="A27" s="4">
        <f t="shared" si="0"/>
        <v>25</v>
      </c>
      <c r="B27" s="4" t="s">
        <v>146</v>
      </c>
      <c r="C27" s="4" t="s">
        <v>147</v>
      </c>
      <c r="D27" s="4">
        <v>138.03</v>
      </c>
      <c r="E27" s="4">
        <v>5976.96</v>
      </c>
      <c r="F27" s="4">
        <v>825000</v>
      </c>
      <c r="G27" s="4" t="s">
        <v>148</v>
      </c>
      <c r="H27" s="5">
        <v>45157</v>
      </c>
      <c r="I27" s="4">
        <v>3000</v>
      </c>
      <c r="J27" s="4"/>
      <c r="K27" s="4"/>
      <c r="L27" s="20" t="s">
        <v>149</v>
      </c>
      <c r="M27" s="4"/>
      <c r="N27" s="4"/>
      <c r="O27" s="4">
        <v>15199922598</v>
      </c>
      <c r="P27" s="4" t="s">
        <v>141</v>
      </c>
      <c r="Q27" s="5">
        <v>45568</v>
      </c>
      <c r="R27" s="4" t="s">
        <v>61</v>
      </c>
    </row>
    <row r="28" s="2" customFormat="1" ht="13.5" spans="1:18">
      <c r="A28" s="4">
        <f t="shared" si="0"/>
        <v>26</v>
      </c>
      <c r="B28" s="6" t="s">
        <v>150</v>
      </c>
      <c r="C28" s="6" t="s">
        <v>151</v>
      </c>
      <c r="D28" s="6">
        <v>138.52</v>
      </c>
      <c r="E28" s="6">
        <v>5753.826</v>
      </c>
      <c r="F28" s="6">
        <v>797020</v>
      </c>
      <c r="G28" s="6" t="s">
        <v>152</v>
      </c>
      <c r="H28" s="5">
        <v>45493</v>
      </c>
      <c r="I28" s="6">
        <v>3000</v>
      </c>
      <c r="J28" s="6"/>
      <c r="K28" s="6"/>
      <c r="L28" s="21" t="s">
        <v>153</v>
      </c>
      <c r="M28" s="6"/>
      <c r="N28" s="6"/>
      <c r="O28" s="6">
        <v>19039821777</v>
      </c>
      <c r="P28" s="6" t="s">
        <v>141</v>
      </c>
      <c r="Q28" s="5">
        <v>45566</v>
      </c>
      <c r="R28" s="6" t="s">
        <v>112</v>
      </c>
    </row>
    <row r="29" s="2" customFormat="1" spans="1:18">
      <c r="A29" s="7"/>
      <c r="B29" s="7"/>
      <c r="C29" s="7"/>
      <c r="D29" s="7"/>
      <c r="E29" s="7"/>
      <c r="F29" s="8">
        <f>SUM(F3:F28)</f>
        <v>21218944</v>
      </c>
      <c r="G29" s="8"/>
      <c r="H29" s="8"/>
      <c r="I29" s="8">
        <f>SUM(I3:I28)</f>
        <v>234157.78</v>
      </c>
      <c r="J29" s="8">
        <f>SUM(J3:J28)</f>
        <v>38820.4</v>
      </c>
      <c r="K29" s="8">
        <f>SUM(K3:K28)</f>
        <v>184837.38</v>
      </c>
      <c r="L29" s="7"/>
      <c r="M29" s="7"/>
      <c r="N29" s="7"/>
      <c r="O29" s="7"/>
      <c r="P29" s="7"/>
      <c r="Q29" s="7"/>
      <c r="R29" s="15"/>
    </row>
  </sheetData>
  <mergeCells count="3">
    <mergeCell ref="A1:R1"/>
    <mergeCell ref="J19:J21"/>
    <mergeCell ref="K19:K21"/>
  </mergeCells>
  <dataValidations count="1">
    <dataValidation type="decimal" operator="between" allowBlank="1" showInputMessage="1" showErrorMessage="1" promptTitle="输入数据" prompt="不得输入空格、字体、字母" sqref="H11 H15 H24 H28 H3:H8">
      <formula1>-1000000</formula1>
      <formula2>100000000</formula2>
    </dataValidation>
  </dataValidations>
  <pageMargins left="0.156944444444444" right="0.196527777777778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9-10月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2024-11-27T11:33:39Z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EB2893B7D9B94129A4A6643B607CBE51_12</vt:lpwstr>
  </property>
</Properties>
</file>