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50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<sst xmlns="http://schemas.openxmlformats.org/spreadsheetml/2006/main" count="64" uniqueCount="40">
  <si>
    <t>截止时间：8.31</t>
  </si>
  <si>
    <t>东山博凡-线上销售明细</t>
  </si>
  <si>
    <t>收到货款</t>
  </si>
  <si>
    <t>客户</t>
  </si>
  <si>
    <t>5月进账</t>
  </si>
  <si>
    <t>6月进账</t>
  </si>
  <si>
    <t>7月进账</t>
  </si>
  <si>
    <t>8月进账</t>
  </si>
  <si>
    <t>合计</t>
  </si>
  <si>
    <t>钱袋宝（快驴）</t>
  </si>
  <si>
    <t>美团优选</t>
  </si>
  <si>
    <t>北京定期代付</t>
  </si>
  <si>
    <t>拼多多（平安银行橙E付）</t>
  </si>
  <si>
    <t>支付宝888（抽纸）</t>
  </si>
  <si>
    <t>总计</t>
  </si>
  <si>
    <t>东山博凡开票</t>
  </si>
  <si>
    <t>种类</t>
  </si>
  <si>
    <t>金额</t>
  </si>
  <si>
    <t>税额</t>
  </si>
  <si>
    <t>价税合计</t>
  </si>
  <si>
    <t>大豆油9%</t>
  </si>
  <si>
    <t>鸡蛋0%</t>
  </si>
  <si>
    <t>凉茶13%</t>
  </si>
  <si>
    <t>百事可乐</t>
  </si>
  <si>
    <t>牛奶</t>
  </si>
  <si>
    <t>抽纸</t>
  </si>
  <si>
    <t>创享开票</t>
  </si>
  <si>
    <t>6月</t>
  </si>
  <si>
    <t>7月</t>
  </si>
  <si>
    <t>8月</t>
  </si>
  <si>
    <t>快驴销售额-创享开票金额</t>
  </si>
  <si>
    <t>支付东山博凡采购款</t>
  </si>
  <si>
    <t>差额</t>
  </si>
  <si>
    <t>梓宝农业</t>
  </si>
  <si>
    <t>采购金额</t>
  </si>
  <si>
    <t>收到发票金额</t>
  </si>
  <si>
    <t>回款金额</t>
  </si>
  <si>
    <t>东方树叶</t>
  </si>
  <si>
    <t>绿茶</t>
  </si>
  <si>
    <t>东山博凡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</si>
</sst>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14" applyNumberFormat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15" fillId="12" borderId="15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5" xfId="4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workbookViewId="0">
      <selection activeCell="E37" sqref="E37"/>
    </sheetView>
  </sheetViews>
  <sheetFormatPr defaultColWidth="9" defaultRowHeight="13.5" outlineLevelCol="7"/>
  <cols>
    <col min="1" max="1" width="19" customWidth="1"/>
    <col min="2" max="2" width="18.75" customWidth="1"/>
    <col min="3" max="3" width="15.5" customWidth="1"/>
    <col min="4" max="4" width="16" customWidth="1"/>
    <col min="5" max="5" width="13.125" customWidth="1"/>
    <col min="6" max="6" width="11" customWidth="1"/>
    <col min="7" max="8" width="11.5"/>
  </cols>
  <sheetData>
    <row r="1" spans="2:7">
      <c r="B1" s="1" t="s">
        <v>0</v>
      </c>
      <c r="C1" s="2"/>
      <c r="D1" s="2"/>
      <c r="E1" s="2"/>
      <c r="F1" s="2"/>
      <c r="G1" s="2"/>
    </row>
    <row r="2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/>
      <c r="B3" s="8"/>
      <c r="C3" s="5" t="s">
        <v>9</v>
      </c>
      <c r="D3" s="6">
        <v>0.01</v>
      </c>
      <c r="E3" s="6">
        <v>54340.55</v>
      </c>
      <c r="F3" s="6">
        <f>107632.68+0.55</f>
        <v>107633.23</v>
      </c>
      <c r="G3" s="6">
        <v>52359</v>
      </c>
      <c r="H3" s="6">
        <f>SUM(D3:G3)</f>
        <v>214332.79</v>
      </c>
    </row>
    <row r="4" spans="1:8">
      <c r="A4" s="7"/>
      <c r="B4" s="8"/>
      <c r="C4" s="5" t="s">
        <v>10</v>
      </c>
      <c r="D4" s="6"/>
      <c r="E4" s="6"/>
      <c r="F4" s="6">
        <v>782571.78</v>
      </c>
      <c r="G4" s="6">
        <v>72198.63</v>
      </c>
      <c r="H4" s="6">
        <f>SUM(D4:G4)</f>
        <v>854770.41</v>
      </c>
    </row>
    <row r="5" spans="1:8">
      <c r="A5" s="7"/>
      <c r="B5" s="8"/>
      <c r="C5" s="5" t="s">
        <v>11</v>
      </c>
      <c r="D5" s="6"/>
      <c r="E5" s="6"/>
      <c r="F5" s="6"/>
      <c r="G5" s="6">
        <v>104547.15</v>
      </c>
      <c r="H5" s="6">
        <f>SUM(D5:G5)</f>
        <v>104547.15</v>
      </c>
    </row>
    <row r="6" spans="1:8">
      <c r="A6" s="7"/>
      <c r="B6" s="8"/>
      <c r="C6" s="5" t="s">
        <v>12</v>
      </c>
      <c r="D6" s="6"/>
      <c r="E6" s="6"/>
      <c r="F6" s="6">
        <v>1279500</v>
      </c>
      <c r="G6" s="6">
        <v>863510</v>
      </c>
      <c r="H6" s="6">
        <f>SUM(D6:G6)</f>
        <v>2143010</v>
      </c>
    </row>
    <row r="7" spans="1:8">
      <c r="A7" s="7"/>
      <c r="B7" s="8"/>
      <c r="C7" s="5" t="s">
        <v>13</v>
      </c>
      <c r="D7" s="6">
        <v>120000</v>
      </c>
      <c r="E7" s="6">
        <v>180000</v>
      </c>
      <c r="F7">
        <v>340000</v>
      </c>
      <c r="G7" s="6">
        <v>10200</v>
      </c>
      <c r="H7" s="6">
        <f>SUM(D7:G7)</f>
        <v>650200</v>
      </c>
    </row>
    <row r="8" spans="1:8">
      <c r="A8" s="7"/>
      <c r="B8" s="8"/>
      <c r="C8" s="5" t="s">
        <v>14</v>
      </c>
      <c r="D8" s="6"/>
      <c r="E8" s="6"/>
      <c r="F8" s="6"/>
      <c r="G8" s="6"/>
      <c r="H8" s="6">
        <f>SUM(H3:H7)</f>
        <v>3966860.35</v>
      </c>
    </row>
    <row r="9" spans="1:1">
      <c r="A9" s="7"/>
    </row>
    <row r="10" spans="1:6">
      <c r="A10" s="7"/>
      <c r="B10" s="9" t="s">
        <v>15</v>
      </c>
      <c r="C10" s="6" t="s">
        <v>16</v>
      </c>
      <c r="D10" s="6" t="s">
        <v>17</v>
      </c>
      <c r="E10" s="6" t="s">
        <v>18</v>
      </c>
      <c r="F10" s="6" t="s">
        <v>19</v>
      </c>
    </row>
    <row r="11" spans="1:6">
      <c r="A11" s="7"/>
      <c r="B11" s="10"/>
      <c r="C11" s="6" t="s">
        <v>20</v>
      </c>
      <c r="D11" s="6">
        <v>535871.56</v>
      </c>
      <c r="E11" s="6">
        <v>48228.44</v>
      </c>
      <c r="F11" s="6">
        <f>SUM(D11:E11)</f>
        <v>584100</v>
      </c>
    </row>
    <row r="12" spans="1:6">
      <c r="A12" s="7"/>
      <c r="B12" s="10"/>
      <c r="C12" s="6" t="s">
        <v>21</v>
      </c>
      <c r="D12" s="6">
        <f>1073716.8+2573580</f>
        <v>3647296.8</v>
      </c>
      <c r="E12" s="6">
        <v>0</v>
      </c>
      <c r="F12" s="6">
        <f>SUM(D12:E12)</f>
        <v>3647296.8</v>
      </c>
    </row>
    <row r="13" spans="1:6">
      <c r="A13" s="7"/>
      <c r="B13" s="10"/>
      <c r="C13" s="6" t="s">
        <v>22</v>
      </c>
      <c r="D13" s="6">
        <v>133805.31</v>
      </c>
      <c r="E13" s="6">
        <v>17394.69</v>
      </c>
      <c r="F13" s="6">
        <f>SUM(D13:E13)</f>
        <v>151200</v>
      </c>
    </row>
    <row r="14" spans="1:6">
      <c r="A14" s="7"/>
      <c r="B14" s="10"/>
      <c r="C14" s="6" t="s">
        <v>23</v>
      </c>
      <c r="D14" s="6">
        <v>0</v>
      </c>
      <c r="E14" s="6">
        <v>0</v>
      </c>
      <c r="F14" s="6">
        <f>SUM(D14:E14)</f>
        <v>0</v>
      </c>
    </row>
    <row r="15" spans="1:6">
      <c r="A15" s="7"/>
      <c r="B15" s="10"/>
      <c r="C15" s="6" t="s">
        <v>24</v>
      </c>
      <c r="D15" s="6">
        <v>0</v>
      </c>
      <c r="E15" s="6">
        <v>0</v>
      </c>
      <c r="F15" s="6">
        <f>SUM(D15:E15)</f>
        <v>0</v>
      </c>
    </row>
    <row r="16" spans="1:6">
      <c r="A16" s="7"/>
      <c r="B16" s="10"/>
      <c r="C16" s="6" t="s">
        <v>25</v>
      </c>
      <c r="D16" s="6">
        <v>0</v>
      </c>
      <c r="E16" s="6">
        <v>0</v>
      </c>
      <c r="F16" s="6">
        <f>SUM(D16:E16)</f>
        <v>0</v>
      </c>
    </row>
    <row r="17" spans="1:6">
      <c r="A17" s="7"/>
      <c r="B17" s="11"/>
      <c r="C17" s="6" t="s">
        <v>14</v>
      </c>
      <c r="D17" s="6"/>
      <c r="E17" s="6"/>
      <c r="F17" s="6">
        <f>SUM(F11:F15)</f>
        <v>4382596.8</v>
      </c>
    </row>
    <row r="18" spans="1:1">
      <c r="A18" s="7"/>
    </row>
    <row r="19" spans="1:7">
      <c r="A19" s="7"/>
      <c r="B19" s="12" t="s">
        <v>26</v>
      </c>
      <c r="C19" s="6" t="s">
        <v>27</v>
      </c>
      <c r="D19" s="6" t="s">
        <v>28</v>
      </c>
      <c r="E19" s="6" t="s">
        <v>29</v>
      </c>
      <c r="F19" s="6" t="s">
        <v>8</v>
      </c>
      <c r="G19" t="s">
        <v>30</v>
      </c>
    </row>
    <row r="20" spans="1:7">
      <c r="A20" s="7"/>
      <c r="B20" s="12"/>
      <c r="C20" s="6">
        <v>424.7</v>
      </c>
      <c r="D20" s="6">
        <f>900.4+1724.9</f>
        <v>2625.3</v>
      </c>
      <c r="E20" s="6">
        <f>2105.4+1030.1</f>
        <v>3135.5</v>
      </c>
      <c r="F20" s="6">
        <f>C20+D20+E20</f>
        <v>6185.5</v>
      </c>
      <c r="G20">
        <f>H3-F20</f>
        <v>208147.29</v>
      </c>
    </row>
    <row r="21" spans="1:1">
      <c r="A21" s="7"/>
    </row>
    <row r="22" spans="1:5">
      <c r="A22" s="7"/>
      <c r="B22" s="13" t="s">
        <v>31</v>
      </c>
      <c r="C22" s="5" t="s">
        <v>16</v>
      </c>
      <c r="D22" s="6" t="s">
        <v>17</v>
      </c>
      <c r="E22" s="6" t="s">
        <v>32</v>
      </c>
    </row>
    <row r="23" spans="1:5">
      <c r="A23" s="7"/>
      <c r="B23" s="13"/>
      <c r="C23" s="5" t="s">
        <v>20</v>
      </c>
      <c r="D23" s="6">
        <v>584100</v>
      </c>
      <c r="E23" s="6">
        <f>F11-D23</f>
        <v>0</v>
      </c>
    </row>
    <row r="24" spans="1:5">
      <c r="A24" s="7"/>
      <c r="B24" s="13"/>
      <c r="C24" s="5" t="s">
        <v>21</v>
      </c>
      <c r="D24" s="6">
        <f>279720+264076.8+529920+339300+589680+609600+342240+692760+362560</f>
        <v>4009856.8</v>
      </c>
      <c r="E24" s="6">
        <f>F12-D24</f>
        <v>-362560</v>
      </c>
    </row>
    <row r="25" spans="1:5">
      <c r="A25" s="7"/>
      <c r="B25" s="13"/>
      <c r="C25" s="5" t="s">
        <v>22</v>
      </c>
      <c r="D25" s="6">
        <f>151200</f>
        <v>151200</v>
      </c>
      <c r="E25" s="6">
        <f>F13-D25</f>
        <v>0</v>
      </c>
    </row>
    <row r="26" spans="1:5">
      <c r="A26" s="7"/>
      <c r="B26" s="13"/>
      <c r="C26" s="5" t="s">
        <v>23</v>
      </c>
      <c r="D26" s="6">
        <v>257500</v>
      </c>
      <c r="E26" s="6">
        <f>F14-D26</f>
        <v>-257500</v>
      </c>
    </row>
    <row r="27" spans="1:5">
      <c r="A27" s="7"/>
      <c r="B27" s="13"/>
      <c r="C27" s="5" t="s">
        <v>24</v>
      </c>
      <c r="D27" s="6">
        <v>0</v>
      </c>
      <c r="E27" s="6">
        <f>F15-D27</f>
        <v>0</v>
      </c>
    </row>
    <row r="28" spans="1:5">
      <c r="A28" s="7"/>
      <c r="B28" s="13"/>
      <c r="C28" s="5" t="s">
        <v>25</v>
      </c>
      <c r="D28" s="6">
        <f>2465100-800000</f>
        <v>1665100</v>
      </c>
      <c r="E28" s="6">
        <f>F16-D28</f>
        <v>-1665100</v>
      </c>
    </row>
    <row r="29" spans="1:5">
      <c r="A29" s="14"/>
      <c r="B29" s="13"/>
      <c r="C29" s="5" t="s">
        <v>14</v>
      </c>
      <c r="D29" s="6">
        <f>SUM(D23:D28)</f>
        <v>6667756.8</v>
      </c>
      <c r="E29" s="6">
        <f>SUM(E23:E28)</f>
        <v>-2285160</v>
      </c>
    </row>
    <row r="30" spans="2:2">
      <c r="B30" s="15"/>
    </row>
    <row r="31" spans="2:6">
      <c r="B31" s="16" t="s">
        <v>33</v>
      </c>
      <c r="C31" s="6" t="s">
        <v>16</v>
      </c>
      <c r="D31" s="6" t="s">
        <v>34</v>
      </c>
      <c r="E31" s="6" t="s">
        <v>35</v>
      </c>
      <c r="F31" s="6" t="s">
        <v>36</v>
      </c>
    </row>
    <row r="32" spans="2:6">
      <c r="B32" s="17"/>
      <c r="C32" s="6" t="s">
        <v>37</v>
      </c>
      <c r="D32" s="6">
        <v>165350</v>
      </c>
      <c r="E32" s="6">
        <v>0</v>
      </c>
      <c r="F32" s="6">
        <v>0</v>
      </c>
    </row>
    <row r="33" spans="2:6">
      <c r="B33" s="18"/>
      <c r="C33" s="6" t="s">
        <v>38</v>
      </c>
      <c r="D33" s="6">
        <v>123500</v>
      </c>
      <c r="E33" s="6">
        <v>0</v>
      </c>
      <c r="F33" s="6">
        <v>0</v>
      </c>
    </row>
    <row r="34" spans="2:6">
      <c r="B34" s="8" t="s">
        <v>8</v>
      </c>
      <c r="C34" s="6"/>
      <c r="D34" s="6">
        <f>SUM(D32:D33)</f>
        <v>288850</v>
      </c>
      <c r="E34" s="6">
        <v>0</v>
      </c>
      <c r="F34" s="6">
        <v>0</v>
      </c>
    </row>
    <row r="36" spans="2:6">
      <c r="B36" s="8" t="s">
        <v>39</v>
      </c>
      <c r="C36" s="6" t="s">
        <v>16</v>
      </c>
      <c r="D36" s="6" t="s">
        <v>34</v>
      </c>
      <c r="E36" s="6" t="s">
        <v>35</v>
      </c>
      <c r="F36" s="6" t="s">
        <v>36</v>
      </c>
    </row>
    <row r="37" spans="2:6">
      <c r="B37" s="8"/>
      <c r="C37" s="6" t="s">
        <v>20</v>
      </c>
      <c r="D37" s="6">
        <v>584100</v>
      </c>
      <c r="E37" s="6">
        <f>SUM(C37:D37)</f>
        <v>584100</v>
      </c>
      <c r="F37" s="16">
        <v>3966860.35</v>
      </c>
    </row>
    <row r="38" spans="2:6">
      <c r="B38" s="8"/>
      <c r="C38" s="6" t="s">
        <v>21</v>
      </c>
      <c r="D38" s="6">
        <f>279720+264076.8+529920+339300+589680+609600+342240+692760+362560</f>
        <v>4009856.8</v>
      </c>
      <c r="E38" s="6">
        <v>3647296.8</v>
      </c>
      <c r="F38" s="17"/>
    </row>
    <row r="39" spans="2:6">
      <c r="B39" s="8"/>
      <c r="C39" s="6" t="s">
        <v>22</v>
      </c>
      <c r="D39" s="6">
        <f>151200</f>
        <v>151200</v>
      </c>
      <c r="E39" s="6">
        <v>151200</v>
      </c>
      <c r="F39" s="17"/>
    </row>
    <row r="40" spans="2:6">
      <c r="B40" s="8"/>
      <c r="C40" s="6" t="s">
        <v>23</v>
      </c>
      <c r="D40" s="6">
        <v>257500</v>
      </c>
      <c r="E40" s="6">
        <v>0</v>
      </c>
      <c r="F40" s="17"/>
    </row>
    <row r="41" spans="2:6">
      <c r="B41" s="8"/>
      <c r="C41" s="6" t="s">
        <v>24</v>
      </c>
      <c r="D41" s="6">
        <v>0</v>
      </c>
      <c r="E41" s="6">
        <v>0</v>
      </c>
      <c r="F41" s="17"/>
    </row>
    <row r="42" spans="2:6">
      <c r="B42" s="8"/>
      <c r="C42" s="6" t="s">
        <v>25</v>
      </c>
      <c r="D42" s="6">
        <f>2465100-800000</f>
        <v>1665100</v>
      </c>
      <c r="E42" s="6">
        <v>0</v>
      </c>
      <c r="F42" s="18"/>
    </row>
    <row r="43" spans="2:6">
      <c r="B43" s="8" t="s">
        <v>8</v>
      </c>
      <c r="C43" s="6"/>
      <c r="D43" s="19">
        <f>SUM(D37:D42)</f>
        <v>6667756.8</v>
      </c>
      <c r="E43" s="6">
        <f>SUM(E37:E42)</f>
        <v>4382596.8</v>
      </c>
      <c r="F43" s="6">
        <f>SUM(F37:F42)</f>
        <v>3966860.35</v>
      </c>
    </row>
  </sheetData>
  <mergeCells count="8">
    <mergeCell ref="A2:A29"/>
    <mergeCell ref="B2:B8"/>
    <mergeCell ref="B10:B17"/>
    <mergeCell ref="B19:B20"/>
    <mergeCell ref="B22:B29"/>
    <mergeCell ref="B31:B33"/>
    <mergeCell ref="B36:B42"/>
    <mergeCell ref="F37:F4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Fearless</cp:lastModifiedBy>
  <dcterms:created xsi:type="dcterms:W3CDTF">2023-09-12T03:06:13Z</dcterms:created>
  <dcterms:modified xsi:type="dcterms:W3CDTF">2023-09-12T05:02:39Z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48C554EA42F54102B3AD96E592EAC932_11</vt:lpwstr>
  </property>
  <property fmtid="{D5CDD505-2E9C-101B-9397-08002B2CF9AE}" pid="3" name="KSOProductBuildVer">
    <vt:lpwstr>2052-11.1.0.14309</vt:lpwstr>
  </property>
</Properties>
</file>