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605" windowHeight="12000"/>
  </bookViews>
  <sheets>
    <sheet name="8月工资" sheetId="1" r:id="rId1"/>
    <sheet name="8月回款提成明细" sheetId="2" r:id="rId2"/>
  </sheets>
  <definedNames>
    <definedName name="_xlnm._FilterDatabase" localSheetId="1" hidden="1">'8月回款提成明细'!$A$2:$U$8</definedName>
  </definedNames>
  <calcPr calcId="144525"/>
</workbook>
</file>

<file path=xl/sharedStrings.xml><?xml version="1.0" encoding="utf-8"?>
<sst xmlns="http://schemas.openxmlformats.org/spreadsheetml/2006/main" count="98" uniqueCount="80">
  <si>
    <t>通力房产沁园春·锦销售部8月份提成</t>
  </si>
  <si>
    <t>2023/8/1-2023/8/31</t>
  </si>
  <si>
    <t>8月
销售</t>
  </si>
  <si>
    <t>二期
提成</t>
  </si>
  <si>
    <t>三期一批次
提成</t>
  </si>
  <si>
    <t>三期二批次
提成</t>
  </si>
  <si>
    <t>主管提成</t>
  </si>
  <si>
    <t>商业销售提成</t>
  </si>
  <si>
    <t>房票</t>
  </si>
  <si>
    <t>地下室</t>
  </si>
  <si>
    <t>应发工资</t>
  </si>
  <si>
    <t>提成预
留5%</t>
  </si>
  <si>
    <t>累计扣预留</t>
  </si>
  <si>
    <t>扣除预留
应发工资</t>
  </si>
  <si>
    <t>应扣个人
所得税</t>
  </si>
  <si>
    <t>实发工资</t>
  </si>
  <si>
    <t>序号</t>
  </si>
  <si>
    <t>姓名</t>
  </si>
  <si>
    <t>职位</t>
  </si>
  <si>
    <t>出勤
天数</t>
  </si>
  <si>
    <t>基本
工资</t>
  </si>
  <si>
    <t>出勤基本工资</t>
  </si>
  <si>
    <t>销售
套数</t>
  </si>
  <si>
    <t>袁豫</t>
  </si>
  <si>
    <t>总监</t>
  </si>
  <si>
    <t>王玉慧</t>
  </si>
  <si>
    <t>销售经理</t>
  </si>
  <si>
    <t>闫金秀</t>
  </si>
  <si>
    <t>销售主管</t>
  </si>
  <si>
    <t>霍苒</t>
  </si>
  <si>
    <t>置业顾问</t>
  </si>
  <si>
    <t>肖陶丽</t>
  </si>
  <si>
    <t>赵江龙</t>
  </si>
  <si>
    <t>王珂珂</t>
  </si>
  <si>
    <t>林欢欢</t>
  </si>
  <si>
    <t>刘宁宁</t>
  </si>
  <si>
    <t>李秀莲</t>
  </si>
  <si>
    <t>米云鹤</t>
  </si>
  <si>
    <t>潘亦玹</t>
  </si>
  <si>
    <t>张玉琴</t>
  </si>
  <si>
    <t>连阵阵</t>
  </si>
  <si>
    <t>张新艳</t>
  </si>
  <si>
    <t>按揭专员</t>
  </si>
  <si>
    <t>合计：</t>
  </si>
  <si>
    <t>制表人：王玉慧</t>
  </si>
  <si>
    <t>财务审核：</t>
  </si>
  <si>
    <t>沁春锦苑销售及回款月报表三期(8月）</t>
  </si>
  <si>
    <t>房号</t>
  </si>
  <si>
    <t>面积</t>
  </si>
  <si>
    <t>单价</t>
  </si>
  <si>
    <t>销售总价</t>
  </si>
  <si>
    <t>本月回款</t>
  </si>
  <si>
    <t>累计回款</t>
  </si>
  <si>
    <t>欠收房款</t>
  </si>
  <si>
    <t>付款方式</t>
  </si>
  <si>
    <t>回款时间</t>
  </si>
  <si>
    <t>业务员</t>
  </si>
  <si>
    <t>商品房买卖合同号</t>
  </si>
  <si>
    <t>签合同日期</t>
  </si>
  <si>
    <t>转签日期</t>
  </si>
  <si>
    <t>备注</t>
  </si>
  <si>
    <t>主管</t>
  </si>
  <si>
    <t>经理</t>
  </si>
  <si>
    <t>销售总监</t>
  </si>
  <si>
    <t>陈金磊</t>
  </si>
  <si>
    <t>18-1-1401</t>
  </si>
  <si>
    <t>公积金贷款</t>
  </si>
  <si>
    <t>段宝山</t>
  </si>
  <si>
    <t>22-1-401</t>
  </si>
  <si>
    <t>商贷</t>
  </si>
  <si>
    <t>王晓飞</t>
  </si>
  <si>
    <t>22-2-1401</t>
  </si>
  <si>
    <t>铁路公积金</t>
  </si>
  <si>
    <t>张泽</t>
  </si>
  <si>
    <t>18-1-1602</t>
  </si>
  <si>
    <t>部队公积金</t>
  </si>
  <si>
    <t>刘宁宁5</t>
  </si>
  <si>
    <t>热汗古力·吾甫尔</t>
  </si>
  <si>
    <t>22-1-102</t>
  </si>
  <si>
    <t>aaa</t>
  </si>
</sst>
</file>

<file path=xl/styles.xml><?xml version="1.0" encoding="utf-8"?>
<styleSheet xmlns="http://schemas.openxmlformats.org/spreadsheetml/2006/main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yyyy/m/d;@"/>
    <numFmt numFmtId="178" formatCode="0.00_ "/>
    <numFmt numFmtId="179" formatCode="0.0_ "/>
    <numFmt numFmtId="180" formatCode="0_ "/>
  </numFmts>
  <fonts count="27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ajor"/>
    </font>
    <font>
      <b/>
      <sz val="18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b/>
      <sz val="10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9" tint="0.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7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1" borderId="7" applyNumberFormat="0" applyFont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0" fillId="15" borderId="10" applyNumberFormat="0" applyAlignment="0" applyProtection="0">
      <alignment vertical="center"/>
    </xf>
    <xf numFmtId="0" fontId="21" fillId="15" borderId="6" applyNumberFormat="0" applyAlignment="0" applyProtection="0">
      <alignment vertical="center"/>
    </xf>
    <xf numFmtId="0" fontId="22" fillId="16" borderId="11" applyNumberForma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11" fillId="35" borderId="0" applyNumberFormat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177" fontId="3" fillId="2" borderId="2" xfId="8" applyNumberFormat="1" applyFont="1" applyFill="1" applyBorder="1" applyAlignment="1" applyProtection="1">
      <alignment horizontal="center" vertical="center" shrinkToFit="1"/>
      <protection locked="0"/>
    </xf>
    <xf numFmtId="31" fontId="2" fillId="0" borderId="0" xfId="0" applyNumberFormat="1" applyFont="1" applyFill="1" applyBorder="1" applyAlignment="1">
      <alignment horizontal="center" vertical="center"/>
    </xf>
    <xf numFmtId="176" fontId="0" fillId="0" borderId="0" xfId="0" applyNumberFormat="1" applyFont="1" applyFill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Fill="1" applyAlignment="1">
      <alignment vertical="center"/>
    </xf>
    <xf numFmtId="178" fontId="0" fillId="0" borderId="0" xfId="0" applyNumberFormat="1" applyFill="1" applyAlignment="1">
      <alignment vertical="center"/>
    </xf>
    <xf numFmtId="176" fontId="0" fillId="0" borderId="0" xfId="0" applyNumberFormat="1" applyFill="1" applyAlignment="1">
      <alignment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179" fontId="5" fillId="0" borderId="2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178" fontId="4" fillId="0" borderId="0" xfId="0" applyNumberFormat="1" applyFont="1" applyFill="1" applyBorder="1" applyAlignment="1">
      <alignment horizontal="center" vertical="center"/>
    </xf>
    <xf numFmtId="180" fontId="5" fillId="0" borderId="4" xfId="0" applyNumberFormat="1" applyFont="1" applyFill="1" applyBorder="1" applyAlignment="1">
      <alignment horizontal="center" vertical="center" wrapText="1"/>
    </xf>
    <xf numFmtId="178" fontId="5" fillId="0" borderId="4" xfId="0" applyNumberFormat="1" applyFont="1" applyFill="1" applyBorder="1" applyAlignment="1">
      <alignment horizontal="center" vertical="center" wrapText="1"/>
    </xf>
    <xf numFmtId="180" fontId="5" fillId="0" borderId="5" xfId="0" applyNumberFormat="1" applyFont="1" applyFill="1" applyBorder="1" applyAlignment="1">
      <alignment horizontal="center" vertical="center" wrapText="1"/>
    </xf>
    <xf numFmtId="178" fontId="5" fillId="0" borderId="5" xfId="0" applyNumberFormat="1" applyFont="1" applyFill="1" applyBorder="1" applyAlignment="1">
      <alignment horizontal="center" vertical="center" wrapText="1"/>
    </xf>
    <xf numFmtId="179" fontId="5" fillId="4" borderId="2" xfId="0" applyNumberFormat="1" applyFont="1" applyFill="1" applyBorder="1" applyAlignment="1">
      <alignment horizontal="center" vertical="center"/>
    </xf>
    <xf numFmtId="178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179" fontId="4" fillId="0" borderId="0" xfId="0" applyNumberFormat="1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/>
    </xf>
    <xf numFmtId="179" fontId="5" fillId="0" borderId="4" xfId="0" applyNumberFormat="1" applyFont="1" applyFill="1" applyBorder="1" applyAlignment="1">
      <alignment horizontal="center" vertical="center" wrapText="1"/>
    </xf>
    <xf numFmtId="180" fontId="5" fillId="0" borderId="2" xfId="0" applyNumberFormat="1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179" fontId="5" fillId="0" borderId="5" xfId="0" applyNumberFormat="1" applyFont="1" applyFill="1" applyBorder="1" applyAlignment="1">
      <alignment horizontal="center" vertical="center" wrapText="1"/>
    </xf>
    <xf numFmtId="179" fontId="5" fillId="2" borderId="2" xfId="0" applyNumberFormat="1" applyFont="1" applyFill="1" applyBorder="1" applyAlignment="1">
      <alignment horizontal="center" vertical="center"/>
    </xf>
    <xf numFmtId="179" fontId="5" fillId="5" borderId="2" xfId="0" applyNumberFormat="1" applyFont="1" applyFill="1" applyBorder="1" applyAlignment="1">
      <alignment horizontal="center" vertical="center"/>
    </xf>
    <xf numFmtId="176" fontId="5" fillId="5" borderId="2" xfId="0" applyNumberFormat="1" applyFont="1" applyFill="1" applyBorder="1" applyAlignment="1">
      <alignment horizontal="center" vertical="center"/>
    </xf>
    <xf numFmtId="178" fontId="0" fillId="3" borderId="0" xfId="0" applyNumberFormat="1" applyFill="1" applyAlignment="1">
      <alignment vertical="center"/>
    </xf>
    <xf numFmtId="179" fontId="7" fillId="0" borderId="0" xfId="0" applyNumberFormat="1" applyFont="1" applyFill="1" applyBorder="1" applyAlignment="1">
      <alignment vertical="center"/>
    </xf>
    <xf numFmtId="176" fontId="7" fillId="0" borderId="0" xfId="0" applyNumberFormat="1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2"/>
  <sheetViews>
    <sheetView tabSelected="1" topLeftCell="I1" workbookViewId="0">
      <selection activeCell="U12" sqref="U12"/>
    </sheetView>
  </sheetViews>
  <sheetFormatPr defaultColWidth="9" defaultRowHeight="13.5"/>
  <cols>
    <col min="1" max="1" width="5" style="10" customWidth="1"/>
    <col min="2" max="3" width="9" style="10"/>
    <col min="4" max="7" width="4.875" style="10" customWidth="1"/>
    <col min="8" max="9" width="6.875" style="10" customWidth="1"/>
    <col min="10" max="10" width="8.125" style="10" customWidth="1"/>
    <col min="11" max="11" width="6.875" style="10" customWidth="1"/>
    <col min="12" max="12" width="6.875" style="10" hidden="1" customWidth="1"/>
    <col min="13" max="13" width="7.75" style="11" customWidth="1"/>
    <col min="14" max="14" width="6.875" style="11" customWidth="1"/>
    <col min="15" max="15" width="9.375" style="10" customWidth="1"/>
    <col min="16" max="16" width="8.25" style="10" customWidth="1"/>
    <col min="17" max="17" width="8.375" style="10" customWidth="1"/>
    <col min="18" max="18" width="8.875" style="10" customWidth="1"/>
    <col min="19" max="19" width="7.125" style="10" customWidth="1"/>
    <col min="20" max="20" width="11.375" style="12" customWidth="1"/>
    <col min="21" max="21" width="10.375" style="10"/>
    <col min="22" max="16384" width="9" style="10"/>
  </cols>
  <sheetData>
    <row r="1" s="10" customFormat="1" ht="33" customHeight="1" spans="1:20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23"/>
      <c r="N1" s="23"/>
      <c r="O1" s="14"/>
      <c r="P1" s="14"/>
      <c r="Q1" s="31"/>
      <c r="R1" s="14"/>
      <c r="S1" s="14"/>
      <c r="T1" s="32"/>
    </row>
    <row r="2" s="10" customFormat="1" ht="24" spans="1:20">
      <c r="A2" s="15" t="s">
        <v>1</v>
      </c>
      <c r="B2" s="15"/>
      <c r="C2" s="15"/>
      <c r="D2" s="15"/>
      <c r="E2" s="15"/>
      <c r="F2" s="15"/>
      <c r="G2" s="15" t="s">
        <v>2</v>
      </c>
      <c r="H2" s="16" t="s">
        <v>3</v>
      </c>
      <c r="I2" s="16" t="s">
        <v>4</v>
      </c>
      <c r="J2" s="16" t="s">
        <v>5</v>
      </c>
      <c r="K2" s="16" t="s">
        <v>6</v>
      </c>
      <c r="L2" s="24" t="s">
        <v>7</v>
      </c>
      <c r="M2" s="25" t="s">
        <v>8</v>
      </c>
      <c r="N2" s="25" t="s">
        <v>9</v>
      </c>
      <c r="O2" s="16" t="s">
        <v>10</v>
      </c>
      <c r="P2" s="16" t="s">
        <v>11</v>
      </c>
      <c r="Q2" s="33" t="s">
        <v>12</v>
      </c>
      <c r="R2" s="34" t="s">
        <v>13</v>
      </c>
      <c r="S2" s="15" t="s">
        <v>14</v>
      </c>
      <c r="T2" s="35" t="s">
        <v>15</v>
      </c>
    </row>
    <row r="3" s="10" customFormat="1" ht="36.95" customHeight="1" spans="1:20">
      <c r="A3" s="15" t="s">
        <v>16</v>
      </c>
      <c r="B3" s="15" t="s">
        <v>17</v>
      </c>
      <c r="C3" s="15" t="s">
        <v>18</v>
      </c>
      <c r="D3" s="15" t="s">
        <v>19</v>
      </c>
      <c r="E3" s="15" t="s">
        <v>20</v>
      </c>
      <c r="F3" s="15" t="s">
        <v>21</v>
      </c>
      <c r="G3" s="15" t="s">
        <v>22</v>
      </c>
      <c r="H3" s="17"/>
      <c r="I3" s="17"/>
      <c r="J3" s="17"/>
      <c r="K3" s="17"/>
      <c r="L3" s="26"/>
      <c r="M3" s="27"/>
      <c r="N3" s="27"/>
      <c r="O3" s="17"/>
      <c r="P3" s="17"/>
      <c r="Q3" s="36"/>
      <c r="R3" s="34"/>
      <c r="S3" s="15"/>
      <c r="T3" s="35"/>
    </row>
    <row r="4" s="10" customFormat="1" ht="23" customHeight="1" spans="1:21">
      <c r="A4" s="15">
        <v>1</v>
      </c>
      <c r="B4" s="15" t="s">
        <v>23</v>
      </c>
      <c r="C4" s="15" t="s">
        <v>24</v>
      </c>
      <c r="D4" s="15"/>
      <c r="E4" s="15"/>
      <c r="F4" s="15"/>
      <c r="G4" s="15"/>
      <c r="H4" s="17"/>
      <c r="I4" s="17"/>
      <c r="J4" s="17">
        <v>318</v>
      </c>
      <c r="K4" s="17"/>
      <c r="L4" s="26"/>
      <c r="M4" s="27"/>
      <c r="N4" s="27"/>
      <c r="O4" s="17">
        <v>318</v>
      </c>
      <c r="P4" s="28"/>
      <c r="Q4" s="37"/>
      <c r="R4" s="38">
        <v>318</v>
      </c>
      <c r="S4" s="19"/>
      <c r="T4" s="39">
        <v>318</v>
      </c>
      <c r="U4" s="10">
        <v>318</v>
      </c>
    </row>
    <row r="5" s="10" customFormat="1" ht="21.95" customHeight="1" spans="1:21">
      <c r="A5" s="15">
        <v>2</v>
      </c>
      <c r="B5" s="18" t="s">
        <v>25</v>
      </c>
      <c r="C5" s="18" t="s">
        <v>26</v>
      </c>
      <c r="D5" s="19"/>
      <c r="E5" s="19"/>
      <c r="F5" s="19"/>
      <c r="G5" s="19"/>
      <c r="H5" s="19"/>
      <c r="I5" s="19"/>
      <c r="J5" s="19">
        <v>1625.85</v>
      </c>
      <c r="K5" s="19"/>
      <c r="L5" s="19"/>
      <c r="M5" s="19">
        <v>500</v>
      </c>
      <c r="N5" s="19"/>
      <c r="O5" s="19">
        <f>N5+M5+K5+J5+I5+H5</f>
        <v>2125.85</v>
      </c>
      <c r="P5" s="28"/>
      <c r="Q5" s="37">
        <v>1196.3</v>
      </c>
      <c r="R5" s="38">
        <f>O5-P5</f>
        <v>2125.85</v>
      </c>
      <c r="S5" s="19"/>
      <c r="T5" s="39">
        <f>R5-S5</f>
        <v>2125.85</v>
      </c>
      <c r="U5" s="10">
        <v>2125.85</v>
      </c>
    </row>
    <row r="6" s="10" customFormat="1" ht="21.95" customHeight="1" spans="1:21">
      <c r="A6" s="15">
        <v>3</v>
      </c>
      <c r="B6" s="18" t="s">
        <v>27</v>
      </c>
      <c r="C6" s="18" t="s">
        <v>28</v>
      </c>
      <c r="D6" s="19"/>
      <c r="E6" s="19"/>
      <c r="F6" s="19"/>
      <c r="G6" s="19"/>
      <c r="H6" s="19"/>
      <c r="I6" s="19"/>
      <c r="J6" s="19">
        <v>1800</v>
      </c>
      <c r="K6" s="19"/>
      <c r="L6" s="19"/>
      <c r="M6" s="19"/>
      <c r="N6" s="19"/>
      <c r="O6" s="19">
        <f t="shared" ref="O6:O19" si="0">N6+M6+K6+J6+I6+H6</f>
        <v>1800</v>
      </c>
      <c r="P6" s="28">
        <f>J6*0.05</f>
        <v>90</v>
      </c>
      <c r="Q6" s="37">
        <v>2211.9825</v>
      </c>
      <c r="R6" s="38">
        <f t="shared" ref="R6:R19" si="1">O6-P6</f>
        <v>1710</v>
      </c>
      <c r="S6" s="19"/>
      <c r="T6" s="39">
        <f t="shared" ref="T6:T19" si="2">R6-S6</f>
        <v>1710</v>
      </c>
      <c r="U6" s="11">
        <v>1710</v>
      </c>
    </row>
    <row r="7" s="10" customFormat="1" ht="21.95" customHeight="1" spans="1:21">
      <c r="A7" s="15">
        <v>4</v>
      </c>
      <c r="B7" s="20" t="s">
        <v>29</v>
      </c>
      <c r="C7" s="18" t="s">
        <v>30</v>
      </c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>
        <f t="shared" si="0"/>
        <v>0</v>
      </c>
      <c r="P7" s="28">
        <f>J7*0.05</f>
        <v>0</v>
      </c>
      <c r="Q7" s="37">
        <v>2368.667</v>
      </c>
      <c r="R7" s="38">
        <f t="shared" si="1"/>
        <v>0</v>
      </c>
      <c r="S7" s="19"/>
      <c r="T7" s="39">
        <f t="shared" si="2"/>
        <v>0</v>
      </c>
      <c r="U7" s="11">
        <v>0</v>
      </c>
    </row>
    <row r="8" s="10" customFormat="1" ht="21.95" customHeight="1" spans="1:21">
      <c r="A8" s="15">
        <v>5</v>
      </c>
      <c r="B8" s="18" t="s">
        <v>31</v>
      </c>
      <c r="C8" s="18" t="s">
        <v>30</v>
      </c>
      <c r="D8" s="19"/>
      <c r="E8" s="19"/>
      <c r="F8" s="19"/>
      <c r="G8" s="19"/>
      <c r="H8" s="19"/>
      <c r="I8" s="19"/>
      <c r="J8" s="19"/>
      <c r="K8" s="19"/>
      <c r="L8" s="19"/>
      <c r="M8" s="19">
        <v>200</v>
      </c>
      <c r="N8" s="19"/>
      <c r="O8" s="19">
        <f t="shared" si="0"/>
        <v>200</v>
      </c>
      <c r="P8" s="28">
        <f>J8*0.05</f>
        <v>0</v>
      </c>
      <c r="Q8" s="37">
        <v>2610.65</v>
      </c>
      <c r="R8" s="38">
        <f t="shared" si="1"/>
        <v>200</v>
      </c>
      <c r="S8" s="19"/>
      <c r="T8" s="39">
        <f t="shared" si="2"/>
        <v>200</v>
      </c>
      <c r="U8" s="11">
        <v>200</v>
      </c>
    </row>
    <row r="9" s="10" customFormat="1" ht="21.95" customHeight="1" spans="1:21">
      <c r="A9" s="15">
        <v>6</v>
      </c>
      <c r="B9" s="18" t="s">
        <v>32</v>
      </c>
      <c r="C9" s="18" t="s">
        <v>28</v>
      </c>
      <c r="D9" s="19"/>
      <c r="E9" s="19"/>
      <c r="F9" s="19"/>
      <c r="G9" s="19"/>
      <c r="H9" s="19"/>
      <c r="I9" s="19"/>
      <c r="J9" s="19"/>
      <c r="K9" s="19">
        <v>510.46</v>
      </c>
      <c r="L9" s="19"/>
      <c r="M9" s="19"/>
      <c r="N9" s="19"/>
      <c r="O9" s="19">
        <f t="shared" si="0"/>
        <v>510.46</v>
      </c>
      <c r="P9" s="28">
        <f t="shared" ref="P6:P18" si="3">J9*0.05</f>
        <v>0</v>
      </c>
      <c r="Q9" s="37">
        <v>2357.5765</v>
      </c>
      <c r="R9" s="38">
        <f t="shared" si="1"/>
        <v>510.46</v>
      </c>
      <c r="S9" s="19"/>
      <c r="T9" s="39">
        <f t="shared" si="2"/>
        <v>510.46</v>
      </c>
      <c r="U9" s="11">
        <v>510.46</v>
      </c>
    </row>
    <row r="10" s="10" customFormat="1" ht="21.95" customHeight="1" spans="1:21">
      <c r="A10" s="15">
        <v>7</v>
      </c>
      <c r="B10" s="18" t="s">
        <v>33</v>
      </c>
      <c r="C10" s="18" t="s">
        <v>30</v>
      </c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>
        <f t="shared" si="0"/>
        <v>0</v>
      </c>
      <c r="P10" s="28">
        <f t="shared" si="3"/>
        <v>0</v>
      </c>
      <c r="Q10" s="37">
        <v>397.6</v>
      </c>
      <c r="R10" s="38">
        <f t="shared" si="1"/>
        <v>0</v>
      </c>
      <c r="S10" s="19"/>
      <c r="T10" s="39">
        <f t="shared" si="2"/>
        <v>0</v>
      </c>
      <c r="U10" s="11">
        <v>0</v>
      </c>
    </row>
    <row r="11" s="10" customFormat="1" ht="21.95" customHeight="1" spans="1:21">
      <c r="A11" s="15">
        <v>8</v>
      </c>
      <c r="B11" s="18" t="s">
        <v>34</v>
      </c>
      <c r="C11" s="18" t="s">
        <v>30</v>
      </c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>
        <f t="shared" si="0"/>
        <v>0</v>
      </c>
      <c r="P11" s="28">
        <f t="shared" si="3"/>
        <v>0</v>
      </c>
      <c r="Q11" s="37">
        <v>1835.3</v>
      </c>
      <c r="R11" s="38">
        <f t="shared" si="1"/>
        <v>0</v>
      </c>
      <c r="S11" s="19"/>
      <c r="T11" s="39">
        <f t="shared" si="2"/>
        <v>0</v>
      </c>
      <c r="U11" s="11">
        <v>0</v>
      </c>
    </row>
    <row r="12" s="10" customFormat="1" ht="21.95" customHeight="1" spans="1:21">
      <c r="A12" s="15">
        <v>9</v>
      </c>
      <c r="B12" s="18" t="s">
        <v>35</v>
      </c>
      <c r="C12" s="18" t="s">
        <v>30</v>
      </c>
      <c r="D12" s="19"/>
      <c r="E12" s="19"/>
      <c r="F12" s="19"/>
      <c r="G12" s="19"/>
      <c r="H12" s="19"/>
      <c r="I12" s="19"/>
      <c r="J12" s="19">
        <v>4859.28</v>
      </c>
      <c r="K12" s="19"/>
      <c r="L12" s="19"/>
      <c r="M12" s="19"/>
      <c r="N12" s="19"/>
      <c r="O12" s="19">
        <f t="shared" si="0"/>
        <v>4859.28</v>
      </c>
      <c r="P12" s="28">
        <f t="shared" si="3"/>
        <v>242.964</v>
      </c>
      <c r="Q12" s="37">
        <v>2179.674</v>
      </c>
      <c r="R12" s="38">
        <f t="shared" si="1"/>
        <v>4616.316</v>
      </c>
      <c r="S12" s="19"/>
      <c r="T12" s="39">
        <f t="shared" si="2"/>
        <v>4616.316</v>
      </c>
      <c r="U12" s="40">
        <v>4616.31</v>
      </c>
    </row>
    <row r="13" s="10" customFormat="1" ht="21.95" customHeight="1" spans="1:21">
      <c r="A13" s="15">
        <v>10</v>
      </c>
      <c r="B13" s="18" t="s">
        <v>36</v>
      </c>
      <c r="C13" s="18" t="s">
        <v>30</v>
      </c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>
        <f t="shared" si="0"/>
        <v>0</v>
      </c>
      <c r="P13" s="28">
        <f t="shared" si="3"/>
        <v>0</v>
      </c>
      <c r="Q13" s="37">
        <v>1042.5</v>
      </c>
      <c r="R13" s="38">
        <f t="shared" si="1"/>
        <v>0</v>
      </c>
      <c r="S13" s="19"/>
      <c r="T13" s="39">
        <f t="shared" si="2"/>
        <v>0</v>
      </c>
      <c r="U13" s="11">
        <v>0</v>
      </c>
    </row>
    <row r="14" s="10" customFormat="1" ht="21.95" customHeight="1" spans="1:21">
      <c r="A14" s="15">
        <v>11</v>
      </c>
      <c r="B14" s="18" t="s">
        <v>37</v>
      </c>
      <c r="C14" s="18" t="s">
        <v>30</v>
      </c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>
        <f t="shared" si="0"/>
        <v>0</v>
      </c>
      <c r="P14" s="28">
        <f t="shared" si="3"/>
        <v>0</v>
      </c>
      <c r="Q14" s="37">
        <v>3035.0755</v>
      </c>
      <c r="R14" s="38">
        <f t="shared" si="1"/>
        <v>0</v>
      </c>
      <c r="S14" s="19"/>
      <c r="T14" s="39">
        <f t="shared" si="2"/>
        <v>0</v>
      </c>
      <c r="U14" s="11">
        <v>0</v>
      </c>
    </row>
    <row r="15" s="10" customFormat="1" ht="21.95" customHeight="1" spans="1:21">
      <c r="A15" s="15">
        <v>12</v>
      </c>
      <c r="B15" s="18" t="s">
        <v>38</v>
      </c>
      <c r="C15" s="18" t="s">
        <v>30</v>
      </c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>
        <f t="shared" si="0"/>
        <v>0</v>
      </c>
      <c r="P15" s="28">
        <f t="shared" si="3"/>
        <v>0</v>
      </c>
      <c r="Q15" s="37">
        <v>1256.4</v>
      </c>
      <c r="R15" s="38">
        <f t="shared" si="1"/>
        <v>0</v>
      </c>
      <c r="S15" s="19"/>
      <c r="T15" s="39">
        <f t="shared" si="2"/>
        <v>0</v>
      </c>
      <c r="U15" s="11">
        <v>0</v>
      </c>
    </row>
    <row r="16" s="10" customFormat="1" ht="21.95" customHeight="1" spans="1:21">
      <c r="A16" s="15">
        <v>13</v>
      </c>
      <c r="B16" s="18" t="s">
        <v>39</v>
      </c>
      <c r="C16" s="18" t="s">
        <v>30</v>
      </c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>
        <f t="shared" si="0"/>
        <v>0</v>
      </c>
      <c r="P16" s="28">
        <f t="shared" si="3"/>
        <v>0</v>
      </c>
      <c r="Q16" s="37">
        <v>27.5</v>
      </c>
      <c r="R16" s="38">
        <f t="shared" si="1"/>
        <v>0</v>
      </c>
      <c r="S16" s="19"/>
      <c r="T16" s="39">
        <f t="shared" si="2"/>
        <v>0</v>
      </c>
      <c r="U16" s="11">
        <v>0</v>
      </c>
    </row>
    <row r="17" s="10" customFormat="1" ht="21.95" customHeight="1" spans="1:21">
      <c r="A17" s="15">
        <v>14</v>
      </c>
      <c r="B17" s="18" t="s">
        <v>40</v>
      </c>
      <c r="C17" s="18" t="s">
        <v>30</v>
      </c>
      <c r="D17" s="19"/>
      <c r="E17" s="19"/>
      <c r="F17" s="19"/>
      <c r="G17" s="19">
        <v>1</v>
      </c>
      <c r="H17" s="19"/>
      <c r="I17" s="19"/>
      <c r="J17" s="19"/>
      <c r="K17" s="19"/>
      <c r="L17" s="19"/>
      <c r="M17" s="19">
        <v>800</v>
      </c>
      <c r="N17" s="19"/>
      <c r="O17" s="19">
        <f t="shared" si="0"/>
        <v>800</v>
      </c>
      <c r="P17" s="28">
        <f t="shared" si="3"/>
        <v>0</v>
      </c>
      <c r="Q17" s="37">
        <v>134.6</v>
      </c>
      <c r="R17" s="38">
        <f t="shared" si="1"/>
        <v>800</v>
      </c>
      <c r="S17" s="19"/>
      <c r="T17" s="39">
        <f t="shared" si="2"/>
        <v>800</v>
      </c>
      <c r="U17" s="11">
        <v>800</v>
      </c>
    </row>
    <row r="18" s="10" customFormat="1" ht="21.95" customHeight="1" spans="1:21">
      <c r="A18" s="15">
        <v>15</v>
      </c>
      <c r="B18" s="18" t="s">
        <v>41</v>
      </c>
      <c r="C18" s="18" t="s">
        <v>42</v>
      </c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>
        <f t="shared" si="0"/>
        <v>0</v>
      </c>
      <c r="P18" s="28">
        <f t="shared" si="3"/>
        <v>0</v>
      </c>
      <c r="Q18" s="37">
        <v>0</v>
      </c>
      <c r="R18" s="38">
        <f t="shared" si="1"/>
        <v>0</v>
      </c>
      <c r="S18" s="19"/>
      <c r="T18" s="39">
        <f t="shared" si="2"/>
        <v>0</v>
      </c>
      <c r="U18" s="11">
        <v>0</v>
      </c>
    </row>
    <row r="19" s="10" customFormat="1" ht="21.95" customHeight="1" spans="1:21">
      <c r="A19" s="18" t="s">
        <v>43</v>
      </c>
      <c r="B19" s="18"/>
      <c r="C19" s="18"/>
      <c r="D19" s="19"/>
      <c r="E19" s="19"/>
      <c r="F19" s="19"/>
      <c r="G19" s="19">
        <f t="shared" ref="G19:K19" si="4">SUM(G5:G18)</f>
        <v>1</v>
      </c>
      <c r="H19" s="19">
        <f t="shared" si="4"/>
        <v>0</v>
      </c>
      <c r="I19" s="19">
        <f t="shared" si="4"/>
        <v>0</v>
      </c>
      <c r="J19" s="19">
        <f t="shared" si="4"/>
        <v>8285.13</v>
      </c>
      <c r="K19" s="19">
        <f t="shared" si="4"/>
        <v>510.46</v>
      </c>
      <c r="L19" s="19"/>
      <c r="M19" s="19">
        <f>SUM(M5:M18)</f>
        <v>1500</v>
      </c>
      <c r="N19" s="19">
        <f>SUM(N5:N18)</f>
        <v>0</v>
      </c>
      <c r="O19" s="19">
        <f t="shared" ref="O19:T19" si="5">SUM(O4:O18)</f>
        <v>10613.59</v>
      </c>
      <c r="P19" s="19">
        <f t="shared" si="5"/>
        <v>332.964</v>
      </c>
      <c r="Q19" s="19">
        <f t="shared" si="5"/>
        <v>20653.8255</v>
      </c>
      <c r="R19" s="19">
        <f t="shared" si="5"/>
        <v>10280.626</v>
      </c>
      <c r="S19" s="19">
        <f t="shared" si="5"/>
        <v>0</v>
      </c>
      <c r="T19" s="39">
        <f t="shared" si="5"/>
        <v>10280.626</v>
      </c>
      <c r="U19" s="39">
        <f>SUM(U4:U18)</f>
        <v>10280.62</v>
      </c>
    </row>
    <row r="20" s="10" customFormat="1" ht="14.25" spans="1:21">
      <c r="A20" s="21"/>
      <c r="B20" s="22" t="s">
        <v>44</v>
      </c>
      <c r="C20" s="22"/>
      <c r="D20" s="22"/>
      <c r="E20" s="22"/>
      <c r="F20" s="22"/>
      <c r="G20" s="22"/>
      <c r="H20" s="22" t="s">
        <v>45</v>
      </c>
      <c r="I20" s="22"/>
      <c r="J20" s="22"/>
      <c r="K20" s="22"/>
      <c r="L20" s="22"/>
      <c r="M20" s="29"/>
      <c r="N20" s="29"/>
      <c r="O20" s="22"/>
      <c r="P20" s="30"/>
      <c r="Q20" s="41"/>
      <c r="R20" s="30"/>
      <c r="S20" s="30"/>
      <c r="T20" s="42">
        <v>9962.62</v>
      </c>
      <c r="U20" s="10">
        <f>U19-T20</f>
        <v>318</v>
      </c>
    </row>
    <row r="22" ht="14.25" spans="19:20">
      <c r="S22" s="7">
        <v>45176</v>
      </c>
      <c r="T22" s="43"/>
    </row>
  </sheetData>
  <mergeCells count="17">
    <mergeCell ref="A1:T1"/>
    <mergeCell ref="A2:F2"/>
    <mergeCell ref="A19:C19"/>
    <mergeCell ref="S22:T22"/>
    <mergeCell ref="H2:H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T2:T3"/>
  </mergeCells>
  <pageMargins left="0.511805555555556" right="0.432638888888889" top="0.511805555555556" bottom="0.708333333333333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1"/>
  <sheetViews>
    <sheetView topLeftCell="H1" workbookViewId="0">
      <selection activeCell="H21" sqref="H21"/>
    </sheetView>
  </sheetViews>
  <sheetFormatPr defaultColWidth="9" defaultRowHeight="13.5"/>
  <cols>
    <col min="1" max="1" width="4.5" customWidth="1"/>
    <col min="3" max="3" width="10.375" customWidth="1"/>
    <col min="5" max="5" width="9" customWidth="1"/>
    <col min="7" max="7" width="8.5" customWidth="1"/>
    <col min="9" max="9" width="8.375" customWidth="1"/>
    <col min="10" max="10" width="11.5" customWidth="1"/>
    <col min="11" max="11" width="10.375" customWidth="1"/>
    <col min="12" max="12" width="8.375" customWidth="1"/>
    <col min="13" max="13" width="14.625" customWidth="1"/>
    <col min="14" max="14" width="11.5" customWidth="1"/>
    <col min="15" max="15" width="10.375" customWidth="1"/>
    <col min="16" max="16" width="5.125" customWidth="1"/>
    <col min="17" max="17" width="10.375" style="1"/>
    <col min="18" max="18" width="9" style="1"/>
    <col min="19" max="19" width="10.375" style="1"/>
    <col min="20" max="20" width="9" style="1"/>
    <col min="21" max="21" width="11.5" style="1"/>
  </cols>
  <sheetData>
    <row r="1" customFormat="1" ht="18.75" spans="1:21">
      <c r="A1" s="2" t="s">
        <v>46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1"/>
      <c r="R1" s="1"/>
      <c r="S1" s="1"/>
      <c r="T1" s="1"/>
      <c r="U1" s="1"/>
    </row>
    <row r="2" customFormat="1" spans="1:21">
      <c r="A2" s="3" t="s">
        <v>16</v>
      </c>
      <c r="B2" s="3" t="s">
        <v>17</v>
      </c>
      <c r="C2" s="3" t="s">
        <v>47</v>
      </c>
      <c r="D2" s="3" t="s">
        <v>48</v>
      </c>
      <c r="E2" s="3" t="s">
        <v>49</v>
      </c>
      <c r="F2" s="3" t="s">
        <v>50</v>
      </c>
      <c r="G2" s="3" t="s">
        <v>51</v>
      </c>
      <c r="H2" s="3" t="s">
        <v>52</v>
      </c>
      <c r="I2" s="3" t="s">
        <v>53</v>
      </c>
      <c r="J2" s="3" t="s">
        <v>54</v>
      </c>
      <c r="K2" s="3" t="s">
        <v>55</v>
      </c>
      <c r="L2" s="3" t="s">
        <v>56</v>
      </c>
      <c r="M2" s="3" t="s">
        <v>57</v>
      </c>
      <c r="N2" s="3" t="s">
        <v>58</v>
      </c>
      <c r="O2" s="3" t="s">
        <v>59</v>
      </c>
      <c r="P2" s="3" t="s">
        <v>60</v>
      </c>
      <c r="Q2" s="8" t="s">
        <v>30</v>
      </c>
      <c r="R2" s="8" t="s">
        <v>61</v>
      </c>
      <c r="S2" s="8" t="s">
        <v>62</v>
      </c>
      <c r="T2" s="9" t="s">
        <v>63</v>
      </c>
      <c r="U2" s="1"/>
    </row>
    <row r="3" customFormat="1" ht="14.25" spans="1:21">
      <c r="A3" s="3">
        <v>1</v>
      </c>
      <c r="B3" s="4" t="s">
        <v>64</v>
      </c>
      <c r="C3" s="4" t="s">
        <v>65</v>
      </c>
      <c r="D3" s="4">
        <v>141.17</v>
      </c>
      <c r="E3" s="4">
        <v>4762.49</v>
      </c>
      <c r="F3" s="4">
        <v>672321</v>
      </c>
      <c r="G3" s="4">
        <v>142321</v>
      </c>
      <c r="H3" s="4">
        <v>142321</v>
      </c>
      <c r="I3" s="3">
        <v>530000</v>
      </c>
      <c r="J3" s="4" t="s">
        <v>66</v>
      </c>
      <c r="K3" s="6">
        <v>45155</v>
      </c>
      <c r="L3" s="4" t="s">
        <v>35</v>
      </c>
      <c r="M3" s="4">
        <v>20230006176</v>
      </c>
      <c r="N3" s="6">
        <v>45138</v>
      </c>
      <c r="O3" s="6">
        <v>45100</v>
      </c>
      <c r="P3" s="4"/>
      <c r="Q3" s="9">
        <v>569.284</v>
      </c>
      <c r="R3" s="9">
        <v>28.4642</v>
      </c>
      <c r="S3" s="9">
        <v>113.8568</v>
      </c>
      <c r="T3" s="1"/>
      <c r="U3" s="1"/>
    </row>
    <row r="4" customFormat="1" ht="14.25" spans="1:21">
      <c r="A4" s="3">
        <v>2</v>
      </c>
      <c r="B4" s="4" t="s">
        <v>67</v>
      </c>
      <c r="C4" s="4" t="s">
        <v>68</v>
      </c>
      <c r="D4" s="4">
        <v>141.14</v>
      </c>
      <c r="E4" s="4">
        <v>4380</v>
      </c>
      <c r="F4" s="4">
        <v>618193</v>
      </c>
      <c r="G4" s="4">
        <v>410000</v>
      </c>
      <c r="H4" s="4">
        <v>618193</v>
      </c>
      <c r="I4" s="3">
        <v>0</v>
      </c>
      <c r="J4" s="4" t="s">
        <v>69</v>
      </c>
      <c r="K4" s="6">
        <v>45142</v>
      </c>
      <c r="L4" s="4" t="s">
        <v>35</v>
      </c>
      <c r="M4" s="4">
        <v>20230002349</v>
      </c>
      <c r="N4" s="6">
        <v>44997</v>
      </c>
      <c r="O4" s="6">
        <v>44793</v>
      </c>
      <c r="P4" s="4"/>
      <c r="Q4" s="9">
        <v>1640</v>
      </c>
      <c r="R4" s="9">
        <v>164</v>
      </c>
      <c r="S4" s="9">
        <v>410</v>
      </c>
      <c r="T4" s="1"/>
      <c r="U4" s="1"/>
    </row>
    <row r="5" customFormat="1" ht="14.25" spans="1:21">
      <c r="A5" s="3">
        <v>3</v>
      </c>
      <c r="B5" s="4" t="s">
        <v>70</v>
      </c>
      <c r="C5" s="4" t="s">
        <v>71</v>
      </c>
      <c r="D5" s="4">
        <v>140.62</v>
      </c>
      <c r="E5" s="4">
        <v>4806.66</v>
      </c>
      <c r="F5" s="4">
        <v>675912</v>
      </c>
      <c r="G5" s="4">
        <v>450000</v>
      </c>
      <c r="H5" s="4">
        <v>675912</v>
      </c>
      <c r="I5" s="3">
        <v>0</v>
      </c>
      <c r="J5" s="4" t="s">
        <v>72</v>
      </c>
      <c r="K5" s="6">
        <v>45162</v>
      </c>
      <c r="L5" s="4" t="s">
        <v>27</v>
      </c>
      <c r="M5" s="4">
        <v>20230005299</v>
      </c>
      <c r="N5" s="6">
        <v>45100</v>
      </c>
      <c r="O5" s="6">
        <v>45088</v>
      </c>
      <c r="P5" s="4"/>
      <c r="Q5" s="9">
        <v>1800</v>
      </c>
      <c r="R5" s="9"/>
      <c r="S5" s="9">
        <v>360</v>
      </c>
      <c r="T5" s="1"/>
      <c r="U5" s="1"/>
    </row>
    <row r="6" customFormat="1" ht="14.25" spans="1:21">
      <c r="A6" s="3">
        <v>4</v>
      </c>
      <c r="B6" s="4" t="s">
        <v>73</v>
      </c>
      <c r="C6" s="4" t="s">
        <v>74</v>
      </c>
      <c r="D6" s="4">
        <v>140.65</v>
      </c>
      <c r="E6" s="4">
        <v>4795.7</v>
      </c>
      <c r="F6" s="4">
        <v>674515</v>
      </c>
      <c r="G6" s="4">
        <v>530000</v>
      </c>
      <c r="H6" s="4">
        <v>674515</v>
      </c>
      <c r="I6" s="3">
        <v>0</v>
      </c>
      <c r="J6" s="4" t="s">
        <v>75</v>
      </c>
      <c r="K6" s="6">
        <v>45153</v>
      </c>
      <c r="L6" s="4" t="s">
        <v>76</v>
      </c>
      <c r="M6" s="4">
        <v>20230001882</v>
      </c>
      <c r="N6" s="6">
        <v>44982</v>
      </c>
      <c r="O6" s="6">
        <v>44982</v>
      </c>
      <c r="P6" s="4"/>
      <c r="Q6" s="9">
        <v>2650</v>
      </c>
      <c r="R6" s="9">
        <v>318</v>
      </c>
      <c r="S6" s="9">
        <v>742</v>
      </c>
      <c r="T6" s="9">
        <v>318</v>
      </c>
      <c r="U6" s="1"/>
    </row>
    <row r="7" customFormat="1" ht="14.25" spans="1:21">
      <c r="A7" s="3">
        <v>5</v>
      </c>
      <c r="B7" s="5" t="s">
        <v>77</v>
      </c>
      <c r="C7" s="4" t="s">
        <v>78</v>
      </c>
      <c r="D7" s="4">
        <v>140.62</v>
      </c>
      <c r="E7" s="4">
        <v>4875.64</v>
      </c>
      <c r="F7" s="4">
        <v>685612</v>
      </c>
      <c r="G7" s="4">
        <v>685612</v>
      </c>
      <c r="H7" s="4">
        <v>685612</v>
      </c>
      <c r="I7" s="3">
        <v>0</v>
      </c>
      <c r="J7" s="4" t="s">
        <v>8</v>
      </c>
      <c r="K7" s="6">
        <v>45160</v>
      </c>
      <c r="L7" s="4" t="s">
        <v>40</v>
      </c>
      <c r="M7" s="4">
        <v>20230007110</v>
      </c>
      <c r="N7" s="6">
        <v>45160</v>
      </c>
      <c r="O7" s="6">
        <v>45160</v>
      </c>
      <c r="P7" s="4"/>
      <c r="Q7" s="9">
        <v>800</v>
      </c>
      <c r="R7" s="9">
        <v>200</v>
      </c>
      <c r="S7" s="9">
        <v>500</v>
      </c>
      <c r="T7" s="1"/>
      <c r="U7" s="1"/>
    </row>
    <row r="8" customFormat="1" spans="7:21">
      <c r="G8">
        <f>SUM(G3:G7)</f>
        <v>2217933</v>
      </c>
      <c r="Q8" s="9">
        <f>SUM(Q3:Q7)</f>
        <v>7459.284</v>
      </c>
      <c r="R8" s="9">
        <f>SUM(R3:R7)</f>
        <v>710.4642</v>
      </c>
      <c r="S8" s="9">
        <f>SUM(S3:S7)</f>
        <v>2125.8568</v>
      </c>
      <c r="T8" s="9">
        <f>SUM(T3:T7)</f>
        <v>318</v>
      </c>
      <c r="U8" s="9">
        <f>SUM(Q8:T8)</f>
        <v>10613.605</v>
      </c>
    </row>
    <row r="10" ht="14.25" spans="14:15">
      <c r="N10" s="7">
        <v>45169</v>
      </c>
      <c r="O10" s="7"/>
    </row>
    <row r="21" spans="8:8">
      <c r="H21" t="s">
        <v>79</v>
      </c>
    </row>
  </sheetData>
  <autoFilter ref="A2:U8">
    <extLst/>
  </autoFilter>
  <mergeCells count="2">
    <mergeCell ref="A1:P1"/>
    <mergeCell ref="N10:O10"/>
  </mergeCells>
  <pageMargins left="0.196527777777778" right="0.0784722222222222" top="0.472222222222222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8月工资</vt:lpstr>
      <vt:lpstr>8月回款提成明细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Fearless</cp:lastModifiedBy>
  <dcterms:created xsi:type="dcterms:W3CDTF">2023-07-31T04:42:00Z</dcterms:created>
  <dcterms:modified xsi:type="dcterms:W3CDTF">2023-09-22T03:14:56Z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8CEE91A52A6C493DA2EAAF89474775AB_13</vt:lpwstr>
  </property>
  <property fmtid="{D5CDD505-2E9C-101B-9397-08002B2CF9AE}" pid="3" name="KSOProductBuildVer">
    <vt:lpwstr>2052-11.1.0.14309</vt:lpwstr>
  </property>
  <property fmtid="{D5CDD505-2E9C-101B-9397-08002B2CF9AE}" pid="4" name="KSOReadingLayout">
    <vt:bool>true</vt:bool>
  </property>
</Properties>
</file>